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80"/>
  </bookViews>
  <sheets>
    <sheet name="Sheet1" sheetId="1" r:id="rId1"/>
  </sheets>
  <definedNames>
    <definedName name="_xlnm._FilterDatabase" localSheetId="0" hidden="1">Sheet1!$A$4:$BJ$128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HP</author>
  </authors>
  <commentList>
    <comment ref="E68" authorId="0">
      <text>
        <r>
          <rPr>
            <b/>
            <sz val="9"/>
            <rFont val="宋体"/>
            <charset val="134"/>
          </rPr>
          <t>HP:</t>
        </r>
        <r>
          <rPr>
            <sz val="9"/>
            <rFont val="宋体"/>
            <charset val="134"/>
          </rPr>
          <t xml:space="preserve">
达到5.2得满分。</t>
        </r>
      </text>
    </comment>
    <comment ref="G68" authorId="0">
      <text>
        <r>
          <rPr>
            <b/>
            <sz val="9"/>
            <rFont val="宋体"/>
            <charset val="134"/>
          </rPr>
          <t>HP:</t>
        </r>
        <r>
          <rPr>
            <sz val="9"/>
            <rFont val="宋体"/>
            <charset val="134"/>
          </rPr>
          <t xml:space="preserve">
达到8%得满分。</t>
        </r>
      </text>
    </comment>
    <comment ref="Q68" authorId="0">
      <text>
        <r>
          <rPr>
            <b/>
            <sz val="9"/>
            <rFont val="宋体"/>
            <charset val="134"/>
          </rPr>
          <t>HP:</t>
        </r>
        <r>
          <rPr>
            <sz val="9"/>
            <rFont val="宋体"/>
            <charset val="134"/>
          </rPr>
          <t xml:space="preserve">
达到75%得满分</t>
        </r>
      </text>
    </comment>
    <comment ref="S68" authorId="0">
      <text>
        <r>
          <rPr>
            <b/>
            <sz val="9"/>
            <rFont val="宋体"/>
            <charset val="134"/>
          </rPr>
          <t>HP:</t>
        </r>
        <r>
          <rPr>
            <sz val="9"/>
            <rFont val="宋体"/>
            <charset val="134"/>
          </rPr>
          <t xml:space="preserve">
指标说明：岛屿建制村通船视为通客车，每降低1%扣1分。</t>
        </r>
      </text>
    </comment>
    <comment ref="U68" authorId="0">
      <text>
        <r>
          <rPr>
            <b/>
            <sz val="9"/>
            <rFont val="宋体"/>
            <charset val="134"/>
          </rPr>
          <t>HP:</t>
        </r>
        <r>
          <rPr>
            <sz val="9"/>
            <rFont val="宋体"/>
            <charset val="134"/>
          </rPr>
          <t xml:space="preserve">
每降低1%口0.2分。</t>
        </r>
      </text>
    </comment>
  </commentList>
</comments>
</file>

<file path=xl/sharedStrings.xml><?xml version="1.0" encoding="utf-8"?>
<sst xmlns="http://schemas.openxmlformats.org/spreadsheetml/2006/main" count="1796" uniqueCount="674">
  <si>
    <t>序号</t>
  </si>
  <si>
    <t>地市
（含地级市所辖各市县区）</t>
  </si>
  <si>
    <t>基础设施一体化水平</t>
  </si>
  <si>
    <t>客运服务一体化水平</t>
  </si>
  <si>
    <t>货运物流服务一体化发展水平</t>
  </si>
  <si>
    <t>城乡交通运输一体化发展环境</t>
  </si>
  <si>
    <t>加分项</t>
  </si>
  <si>
    <t>总分/100</t>
  </si>
  <si>
    <t>农村公路等级化率（P1)/4</t>
  </si>
  <si>
    <t>城市建成区路网密度和道路面积率</t>
  </si>
  <si>
    <t>客货运输场站一体化水平</t>
  </si>
  <si>
    <t>农村公路列养率（P7)/3</t>
  </si>
  <si>
    <t>优良中等路率（P8)/3</t>
  </si>
  <si>
    <t>建制村通客车率（P9)/10</t>
  </si>
  <si>
    <t>城市建成区公交站点500米覆盖率（P10)/5</t>
  </si>
  <si>
    <t>城乡道路客运车辆公交化率（P11)/5</t>
  </si>
  <si>
    <t>城乡道路客运车辆交通责任事故万车死亡率（P12)/4</t>
  </si>
  <si>
    <t>城乡客运信息化水平</t>
  </si>
  <si>
    <t>建制村农村物流服务覆盖率（P16)/10</t>
  </si>
  <si>
    <t>乡镇农村物流节点覆盖率（P17)/8</t>
  </si>
  <si>
    <t>运输站场综合利用率（P18)/6</t>
  </si>
  <si>
    <t>组织保障情况</t>
  </si>
  <si>
    <t>安全保障情况</t>
  </si>
  <si>
    <t>经费保障情况</t>
  </si>
  <si>
    <t>跨业融合情况</t>
  </si>
  <si>
    <t>规划及管理保障情况</t>
  </si>
  <si>
    <t>贫困县建制村通客车率情况（P28）/3</t>
  </si>
  <si>
    <t>经验宣传推广情况
（P29）/2</t>
  </si>
  <si>
    <t>路网密度（P2)/2</t>
  </si>
  <si>
    <t>道路面积率（P3)/2</t>
  </si>
  <si>
    <t>三级以上汽车客运站与公交站点换乘便利情况（P4）/2</t>
  </si>
  <si>
    <t>物流节点是否实现干线运输与县域内分拨调配有效衔接（P5）/1</t>
  </si>
  <si>
    <t>物流节点是否集聚整合物流资源，统筹组织农村运输服务（P6）/1</t>
  </si>
  <si>
    <t>辖区内通过互联网对外动态发布城乡客运信息情况（P13)/2</t>
  </si>
  <si>
    <t>动态监控设备安装使用率（P14）/2</t>
  </si>
  <si>
    <t>二级以上汽车客运站省域道路客运联网售票覆盖率（P15）/2</t>
  </si>
  <si>
    <t>城乡交通一体化发展水平纳入当地全面建成小康社会目标或年度工作目标情况（P19)/4</t>
  </si>
  <si>
    <t>当地人民政府建立责任分工明确的工作机制情况（P20）/4</t>
  </si>
  <si>
    <t>通客车农村公路安全隐患治理率（P21)/3</t>
  </si>
  <si>
    <t>农村客运班线通行条件联合审核机制运行情况（P22）/3</t>
  </si>
  <si>
    <t>县级人民政府是否制定有效财政补贴政策（P23)/4</t>
  </si>
  <si>
    <t>交通运输企业与邮政、快递等企业的合作情况（P24)/4</t>
  </si>
  <si>
    <t>依托资源产业、生态旅游、电子商务等资源发展农村物流，支撑经济发展情况（P25）/2</t>
  </si>
  <si>
    <t>城乡交通运输一体化发展规划情况（P26)/2</t>
  </si>
  <si>
    <t>农村客运是否采用“一县一公司”统筹管理情况（P27）/2</t>
  </si>
  <si>
    <t>比率%</t>
  </si>
  <si>
    <t>分值</t>
  </si>
  <si>
    <t>比值</t>
  </si>
  <si>
    <t>不满足条件的客运站数量</t>
  </si>
  <si>
    <t>是/否</t>
  </si>
  <si>
    <t>总体情况</t>
  </si>
  <si>
    <t>具体情况</t>
  </si>
  <si>
    <t>增加值%</t>
  </si>
  <si>
    <t>等级</t>
  </si>
  <si>
    <t>广州市</t>
  </si>
  <si>
    <t>是</t>
  </si>
  <si>
    <r>
      <rPr>
        <sz val="11"/>
        <rFont val="宋体"/>
        <charset val="134"/>
      </rPr>
      <t>通过互联网对外动态发布城乡客运信息，</t>
    </r>
    <r>
      <rPr>
        <sz val="11"/>
        <rFont val="Times New Roman"/>
        <charset val="134"/>
      </rPr>
      <t>“</t>
    </r>
    <r>
      <rPr>
        <sz val="11"/>
        <rFont val="宋体"/>
        <charset val="134"/>
      </rPr>
      <t>广州交通行讯通</t>
    </r>
    <r>
      <rPr>
        <sz val="11"/>
        <rFont val="Times New Roman"/>
        <charset val="134"/>
      </rPr>
      <t>”APP</t>
    </r>
    <r>
      <rPr>
        <sz val="11"/>
        <rFont val="宋体"/>
        <charset val="134"/>
      </rPr>
      <t>、微信小程序可查询实时公交、客运班车等信息</t>
    </r>
  </si>
  <si>
    <r>
      <rPr>
        <sz val="11"/>
        <rFont val="宋体"/>
        <charset val="134"/>
      </rPr>
      <t>新建改造四好农村路等工作纳入</t>
    </r>
    <r>
      <rPr>
        <sz val="11"/>
        <rFont val="Times New Roman"/>
        <charset val="134"/>
      </rPr>
      <t>2020</t>
    </r>
    <r>
      <rPr>
        <sz val="11"/>
        <rFont val="宋体"/>
        <charset val="134"/>
      </rPr>
      <t>年广州市政府工作报告部署工作任务，深入推进四好农村路建设、推进冷链物流配送节点建设等工作纳入《广州市</t>
    </r>
    <r>
      <rPr>
        <sz val="11"/>
        <rFont val="Times New Roman"/>
        <charset val="134"/>
      </rPr>
      <t>2020</t>
    </r>
    <r>
      <rPr>
        <sz val="11"/>
        <rFont val="宋体"/>
        <charset val="134"/>
      </rPr>
      <t>年乡村振兴重点任务清单》；城乡交通运输一体化相关工作任务均能够落实到位。</t>
    </r>
  </si>
  <si>
    <t>区级政府均建立责任分工明确的工作机制，且工作机制运行良好，其中涉农七区推行实施农村公路“路长制”工作目标，落实“县道县管、乡村道乡镇管”主体责任</t>
  </si>
  <si>
    <t>各区建立农村班线通行条件联合审核机制，且对新增农村客运班线实行通行条件审核的比例达到100%</t>
  </si>
  <si>
    <t>建立交邮融合机制，市交通运输局、市邮政管理局联合在从化区、增城区试点启动“公交运邮”项目，公交站点同时兼具收投邮件功能，现已投入正常运作；邮政物流依托邮政自身强大的网络优势承接货物运输业务，持续巩固建制村直接通邮成果。</t>
  </si>
  <si>
    <t>按照“供销社＋合作社＋农户”“龙头企业＋合作社＋基地＋农户”等经营模式，市供销总社建立起“区助农服务综合平台+镇（村）助农服务中心”体系，具备农资农技服务、农业机械服务、农产品购销加工服务、冷链物流配送服务、农村电商服务等功能。</t>
  </si>
  <si>
    <t>广州市委印发了乡村振兴“1+2”文件，市交通运输局制定《广州市综合交通发展第十三个五年规划》、《广州市推进新时代“四好农村路”建设三年行动计划（2018—2020年）》，对城乡交通运输一体化发展有关内容进行规划部署</t>
  </si>
  <si>
    <t>农村客运车辆均由城市公交企业运营，采用公车公营管理模式</t>
  </si>
  <si>
    <t>/</t>
  </si>
  <si>
    <t>AAAAA</t>
  </si>
  <si>
    <t>深圳市</t>
  </si>
  <si>
    <t>否</t>
  </si>
  <si>
    <t>行政区域范围内普遍通过互联网手段对外动态发布公交实时信息</t>
  </si>
  <si>
    <t>深汕合作区将外联大交通圈建设及区内交通路网建设纳入2020年工作要点</t>
  </si>
  <si>
    <t>深汕合作区组织区内交通运输、发展改革、财政、国土、住房城乡建设等相关部门建立责任分工明确的工作机制，运行良好</t>
  </si>
  <si>
    <t>深汕合作区所开线路均为公交班线，由上级交通主管部门审核</t>
  </si>
  <si>
    <t>深汕合作区对2016-2018年公共交通制定有效财政补贴政策。自2019年起，深汕合作区公共交通财政补贴纳入深圳市</t>
  </si>
  <si>
    <t>深圳市交通运输企业暂未与邮政、快递等企业签署合作协议，目前深圳市已实现全域公交</t>
  </si>
  <si>
    <t>依托生态旅游、电子商务等资源发展农村物流，促进经济发展情况</t>
  </si>
  <si>
    <t>深汕合作区对城乡交通运输一体化发展进行了合理规划，编制综合交通规划，并明确了外联大交通圈建设及区内路网体系建设等推进城乡交通运输一体化发展的相关建设项目。</t>
  </si>
  <si>
    <t>珠海市</t>
  </si>
  <si>
    <t xml:space="preserve"> 是</t>
  </si>
  <si>
    <t>微信公众号发布</t>
  </si>
  <si>
    <t>2021年市政府工作报告明确“实施乡村建设行动，抓好农村交通运输、乡村物流、宽带网络、水利等设施建设，实现城乡基础设施一体化”</t>
  </si>
  <si>
    <t>印发《珠海市稳步推进城乡交通运输一体化提升公共服务水平工作方案》，制定工作方案，明确了各相关职能部门责任任务。</t>
  </si>
  <si>
    <t>全域开通城市公交，并实现村村通公交。</t>
  </si>
  <si>
    <t>珠海市邮政公司与市公交公司签署战略合作协议，开展交由合作。</t>
  </si>
  <si>
    <t>落实海岛运输船只最后一公里的运输，实行政策补贴，积极推动“邮快合作”，推动邮政企业与快递企业签订“邮快合作协议”，主要快递品牌企业可以通过邮政末端平台将寄递服务延伸到海岛，多措并举推进邮政快递行业进村进海岛。</t>
  </si>
  <si>
    <t>编制《珠海市综合交通运输体系发展“十四五”规划》，合理规划对城乡交通运输一体化发展。</t>
  </si>
  <si>
    <t>汕头市</t>
  </si>
  <si>
    <t>市区（金平、龙湖、濠江区）</t>
  </si>
  <si>
    <t>通过局公众网站对外公布线路调整信息</t>
  </si>
  <si>
    <t>已纳入</t>
  </si>
  <si>
    <t>已建立并运行良好</t>
  </si>
  <si>
    <t>全域公交</t>
  </si>
  <si>
    <t>基本建立</t>
  </si>
  <si>
    <t>汕头市人民政府关于印发《汕头市推进运输结构调整实施方案（2019-2021年）的通知》，全域公交</t>
  </si>
  <si>
    <t>汕头市人民政府关于印发《汕头市推进运输结构调整实施方案（2019-2021年）的通知》</t>
  </si>
  <si>
    <t>汕头市公共交通发展规划</t>
  </si>
  <si>
    <t>汕头市澄海区</t>
  </si>
  <si>
    <t xml:space="preserve">是 </t>
  </si>
  <si>
    <t>无</t>
  </si>
  <si>
    <t>关于下达2018年省级交通建设专项补助资金（农村公路建设）的通知（汕市澄财综[2019]8号）</t>
  </si>
  <si>
    <t>关于印发《2019年澄海区重点工作及责任分工方案》的通知（澄委办知[2019]13号）</t>
  </si>
  <si>
    <t>已实现农村客运公交化建立机制《澄海区关于农村道路客运班线安全联合审核机制》</t>
  </si>
  <si>
    <t>印发汕头市澄海区老年人优惠乘坐公交车工作实施方案的通知（汕澄府办[2013]69号）</t>
  </si>
  <si>
    <t>快递业已进入物流园区经营</t>
  </si>
  <si>
    <t xml:space="preserve">汕头市澄海区综合交通运输体系发展“十三五”规划和汕头市澄海区综合交通运输体系中长期发展规划 </t>
  </si>
  <si>
    <t>“一县一公司”统筹管理</t>
  </si>
  <si>
    <t>汕头市潮阳区</t>
  </si>
  <si>
    <t>通过辖区政府网站对外公布</t>
  </si>
  <si>
    <t>印发《潮阳区推进乡村振兴战略  加快“四好农村路建设的实施方案”》的通知（潮阳区委字〔2019〕70号）</t>
  </si>
  <si>
    <t>未建立</t>
  </si>
  <si>
    <r>
      <rPr>
        <sz val="11"/>
        <rFont val="宋体"/>
        <charset val="134"/>
      </rPr>
      <t>出台《潮阳区人民政府办公室关于老年人优惠乘坐公交车实施细则的通知》（汕潮阳府办</t>
    </r>
    <r>
      <rPr>
        <sz val="11"/>
        <rFont val="仿宋"/>
        <charset val="134"/>
      </rPr>
      <t>〔</t>
    </r>
    <r>
      <rPr>
        <sz val="11"/>
        <rFont val="宋体"/>
        <charset val="134"/>
      </rPr>
      <t>2013</t>
    </r>
    <r>
      <rPr>
        <sz val="11"/>
        <rFont val="仿宋"/>
        <charset val="134"/>
      </rPr>
      <t>〕</t>
    </r>
    <r>
      <rPr>
        <sz val="11"/>
        <rFont val="宋体"/>
        <charset val="134"/>
      </rPr>
      <t>100号）</t>
    </r>
  </si>
  <si>
    <t>已开展农村客车携带小件运输业务</t>
  </si>
  <si>
    <t>充分发展农作物优势，如橄榄、杨梅等，依托农村物流，支撑当地农村经济发展</t>
  </si>
  <si>
    <t>区交通运输局编制了《潮阳区综合交通运输体系中长期规划》</t>
  </si>
  <si>
    <t>AAAA</t>
  </si>
  <si>
    <t>汕头市潮南区</t>
  </si>
  <si>
    <t>智能公交平台</t>
  </si>
  <si>
    <t>关于下达2018年省级交通建设专项资金（农村公路建设）的通知（汕市财综【2019】23号</t>
  </si>
  <si>
    <t xml:space="preserve">已建立并运行良好，中共汕头市潮南区委办公室、汕头市潮南区人民政府办公室关于印发《潮南区推进乡村振兴战略、加快“四好农村路”建设的实施方案》的通知（潮南区委办【2019】50号） </t>
  </si>
  <si>
    <t>《关于印发汕头市潮南区老年人优惠乘坐公交车实施方案》（汕潮南府办【2014】39号）</t>
  </si>
  <si>
    <t>汕头市潮南区综合交通运输体系发展中长期规划（2017-2035年）</t>
  </si>
  <si>
    <t>汕头市南澳县</t>
  </si>
  <si>
    <t>利用互联网对群众发布节假日客运线路调整及站点方向等信息</t>
  </si>
  <si>
    <t>中共南澳县委办公室南澳县人民政府办公室印发《推进乡村振兴战略 加快“四好农村路”建设的实施方案》的通知 (南委办知〔2019〕14 号)</t>
  </si>
  <si>
    <t>已建立并运行良好，《关于印发&lt;关于全面推行路长制提升城市管理精细化水平的实施方案》的通知（南创文[2019]3号）</t>
  </si>
  <si>
    <t>《南澳县关于农村道路客运班线安全联合审核机制》</t>
  </si>
  <si>
    <t>出台了《关于落实好老年人优惠乘坐公交车政策的通知》（南交【2013】57号）</t>
  </si>
  <si>
    <t>开通“交邮合作”项目</t>
  </si>
  <si>
    <t>通过旅游资源带动南澳特产的推广从而发展了农村物流</t>
  </si>
  <si>
    <t>南澳县综合交通运输体系发展规划2013—2030年</t>
  </si>
  <si>
    <t>韶关市</t>
  </si>
  <si>
    <t>市区（浈江、武江区）</t>
  </si>
  <si>
    <t>普遍发布</t>
  </si>
  <si>
    <t>纳入并部分落实</t>
  </si>
  <si>
    <t>已签协议，开展农村客运携带小件运输业务</t>
  </si>
  <si>
    <t>有</t>
  </si>
  <si>
    <t>曲江区</t>
  </si>
  <si>
    <t>将城乡交通一体化发展写入2020年政府工作报告，纳入年度工作目标，提出增加村村通客车班次，解决农村“最后一公里”出行难问题。将增加两条至市区公交线路列入2020年区政府承诺为民办实事项目。</t>
  </si>
  <si>
    <t>已签合作协合作议，开展农村客运携带小件运输业务</t>
  </si>
  <si>
    <t>乐昌市</t>
  </si>
  <si>
    <t>已建立并良好运行</t>
  </si>
  <si>
    <t>开展农村客运携带小件运输业务</t>
  </si>
  <si>
    <t>乳源瑶族自治县</t>
  </si>
  <si>
    <t>建立了工作机制并运行良好</t>
  </si>
  <si>
    <t>有审核机制并运行良好</t>
  </si>
  <si>
    <t>开展了农村客车携带小件运输业务</t>
  </si>
  <si>
    <t>有规划发展</t>
  </si>
  <si>
    <t>南雄市</t>
  </si>
  <si>
    <t>交通运输企业与快递企业已签合作协议，开展了农村客车携带小件运输业务</t>
  </si>
  <si>
    <t>为推动南雄市电子商务发展，南雄市制定出台了《南雄市电子商务进农村综合示范县（市）创建实施方案》、《关于发挥电商党建带动作用助推农村电子商务发展的扶持方案》、《关于组织优秀电商示范企业申报农产品品牌培育和农产品品牌管理与质量追溯体系专项资金补贴的通知》、《关于组织开展优秀电商示范村评比的通知》等一系列文件，鼓励支持电子商务发展。2015年南雄市已成功申报国家商务部管理的国家级电子商务进农村综合示范县项目，并于2017年以优秀成绩正式通过商务部、省商务厅验收。通过该国家级示范县项目，南雄市形成了较浓厚的电子商务发展氛围，传统观念得到明显的转变，电商人才队伍专业能力显著增强，管理服务水平明显提升，支撑经济发展作用明显。</t>
  </si>
  <si>
    <t>研究制定《南雄市综合交通运输“十四五”发展规划》，以交通强市为总体目标，推动构建南雄市城乡融合一体化综合交通运输体系为基础目标，规划研究对象涵盖境内公路、城市道路、水路、铁路、民航等各种交通运输方式；具体包括客运站、邮政物流、冷链等基础设施、运输服务及综合运输发展支持系统。</t>
  </si>
  <si>
    <t>仁化县</t>
  </si>
  <si>
    <t>始兴县</t>
  </si>
  <si>
    <t>已签合作协议，开展农村客运携带小件运输业务</t>
  </si>
  <si>
    <t>我县农村物流紧紧依托“电子商务进农村”项目，支撑着经济发展</t>
  </si>
  <si>
    <t>翁源县</t>
  </si>
  <si>
    <t>已开展农村客运携带小件运输业务</t>
  </si>
  <si>
    <t>支撑作用良好</t>
  </si>
  <si>
    <t>新丰县</t>
  </si>
  <si>
    <t>纳入新丰县年度重点工作</t>
  </si>
  <si>
    <t>新丰县汽车运输有限公司已开展农村客车携带小件运输业务</t>
  </si>
  <si>
    <t>依托资源产业、生态旅游、电子商务等资源发展农村物流，对促进一二三产业融合，农村地区经济发展起到支撑保障作用</t>
  </si>
  <si>
    <t>编制了《韶关新丰县综合交通发展规划修编（2018--2035）》</t>
  </si>
  <si>
    <t>佛山市</t>
  </si>
  <si>
    <t>禅城区</t>
  </si>
  <si>
    <t>6人/万车</t>
  </si>
  <si>
    <t>我区所有公交线路均已收录进佛山公交APP“车来了”，市民可通过APP查询线路走向、车辆位置、班次时间等信息</t>
  </si>
  <si>
    <t>已明确责任分工</t>
  </si>
  <si>
    <t>我区已实现全域通公交，建议按照《广东省交通运输厅关于印发2019年度广东省“四好农村路”督导考评工作方案的通知（粤交基函〔2020〕193号）》中同一指标进行评分，乡镇和建制村通公交的，视同已100%完成任务。</t>
  </si>
  <si>
    <t>我区目前已实现全域公交运营，但交通运输企业以及公交运营公司暂未与与邮政、快递等企业签署合作协议，公交车辆也未有携带小件运输情况。</t>
  </si>
  <si>
    <t>暂无</t>
  </si>
  <si>
    <t>禅城区于2014年编制了《禅城区综合交通规划（2014-2030）》，其中已包含农村地区道路、公交线路及站场设施等基础设施规划内容，对明确了道路、公交基础设施等建设项目的实施方案、进度安排等。</t>
  </si>
  <si>
    <t>南海区</t>
  </si>
  <si>
    <t>4人/万车</t>
  </si>
  <si>
    <t>已实现</t>
  </si>
  <si>
    <t>具备</t>
  </si>
  <si>
    <t>有效融合</t>
  </si>
  <si>
    <t>合理规划</t>
  </si>
  <si>
    <t>顺德区</t>
  </si>
  <si>
    <t>5人/万车</t>
  </si>
  <si>
    <t>通过“顺德公交”微信公众平台发布线路绕行、优化调整及其他公交资讯</t>
  </si>
  <si>
    <t>未建立责任分工明确的工作机制</t>
  </si>
  <si>
    <t>结合各镇街产业发展，一大批运输钢材、五金家电、家具等为主的运输企业发展迅速，以安得物流为代表的第三方物流业也得到了长足的发展，为我区经济社会发展提供有力的运输保障。</t>
  </si>
  <si>
    <t>《顺德区交通运输发展“十三五”》规划、《顺德区交通运输发展“十四五”规划及重点专题研究》中包括了城乡基础设施、城乡客运、城乡物流等方面的规划内容，并明确了相关建设项目、资金以及进度安排。</t>
  </si>
  <si>
    <t>高明区</t>
  </si>
  <si>
    <t>17人/万车</t>
  </si>
  <si>
    <t>通过智能化手段发布公交信息</t>
  </si>
  <si>
    <t>全区公交运营服务已纳入市级统筹，城乡公交统筹发展。</t>
  </si>
  <si>
    <t>依托万方商城电子商务资源发展物流经济</t>
  </si>
  <si>
    <t>已编制了高明区公交场站规划编制</t>
  </si>
  <si>
    <t>三水区</t>
  </si>
  <si>
    <t>0人/万车</t>
  </si>
  <si>
    <t>通过佛山市三水区公共交通管理有限公司微信公众号及网站发布城乡公交客运营运信息</t>
  </si>
  <si>
    <t>三水区从2016年4月份去实施公交TC改革工作，由政府购买公交营运服务，由财政补贴公交营运成本，与运营企业签定合同</t>
  </si>
  <si>
    <t>区交通运输局主管全区客运管理工作，各镇街交通运输分局分管本区域范围内的客运管理工作</t>
  </si>
  <si>
    <t>全城公交</t>
  </si>
  <si>
    <t>已实现全城公交</t>
  </si>
  <si>
    <t>制定了佛山市三水区“十三五”交通发展规划</t>
  </si>
  <si>
    <t>江门市</t>
  </si>
  <si>
    <t>蓬江区</t>
  </si>
  <si>
    <t>已建立</t>
  </si>
  <si>
    <t>全区公交</t>
  </si>
  <si>
    <t>是，编制了《江门市人民政府办公室关于印发江门市公共交通一体化发展行动方案（２０１５－２０２０年》、《江门市综合交通运输体系发展“十三五”规划》、《江门市城市公共交通专项规划（2018-2035）》</t>
  </si>
  <si>
    <t>江海区</t>
  </si>
  <si>
    <t>货运企业促进农村经济发展</t>
  </si>
  <si>
    <t>新会区</t>
  </si>
  <si>
    <t>行政区域内已通过互联网对外动态发布城乡客运信息</t>
  </si>
  <si>
    <t>农村客运已实现公交化编制了《新会区公路网规划研究报告》；台山市编制了《台山市城市公交“十二五”规划》、《印发台山市城市公共交通发展规划（2017-2035年）的通知》</t>
  </si>
  <si>
    <t>台山市</t>
  </si>
  <si>
    <t>与邮政有合作；农客小件运输。</t>
  </si>
  <si>
    <t>依托生态旅游、电子商务等资源发展农村物流，支撑经济发展</t>
  </si>
  <si>
    <t>台山市编制了《台山市城市公交“十二五”规划》、《印发台山市城市公共交通发展规划（2017-2035年）的通知》、；恩平市编制了《恩平市城区公交专项规划（2015-2030）》</t>
  </si>
  <si>
    <t>开平市</t>
  </si>
  <si>
    <t>农客小件运输</t>
  </si>
  <si>
    <t>满足</t>
  </si>
  <si>
    <t>开平市编制了《开平市中心城区公共交通发展专项规划(2016-2030)（报批稿）》</t>
  </si>
  <si>
    <t>鹤山市</t>
  </si>
  <si>
    <t>96.7%</t>
  </si>
  <si>
    <t>鹤山汽车总站在网站、微信公众号等发布城乡道路客运信息</t>
  </si>
  <si>
    <t>暂无纳入</t>
  </si>
  <si>
    <t>已建立《鹤山市优先发展公共交通联席会议制度》</t>
  </si>
  <si>
    <t>我市已实现全市通公交,有开展公交车携带小件运输业务</t>
  </si>
  <si>
    <t>2019年，我市在双合镇建设完成一个集购票、物流、旅游、超市一体化的“四合一”村级客运站，同时，我市加快农产品流通体系建设，大力推进“快递下乡”工程，有效提升农村地区快递末端网络密度。2019年，鹤山邮政已实现了全市10个镇（街）邮政快递网点全覆盖，100%建制村直接通邮，100%建制村快递投递到户。各界力量积极参与农村物流快递体系建设，鹤山市供销社初步形成供销社新型助农服务示范体系建设，功能涵盖农产品购销加工服务、冷链物流配送服务、日用消费品供应服务、农村电商服务、再生资源回收服务、农资农技等。该项得分为2分。</t>
  </si>
  <si>
    <t>我市建立《鹤山市优先发展公共交通联席会议制度》,编制了《鹤山市城市公共交通规划（2013—2020）》；《鹤山市公共交通一体化发展行动方案（2015—2020年）》; 《 鹤山市农村物流发展指导意见（2019-2025）》。我市公交企业新购置的公共汽电车辆免征车辆购置税，在购买新能源车辆、特殊群体优惠乘车造成的公交企业政策性亏损等方面实施财政补贴，同时我市《鹤山市公共交通一体化发展行动方案（2015—2020年）》明确了加大公交发展专项资金扶持力度和公交站场建设模式。</t>
  </si>
  <si>
    <t>恩平市</t>
  </si>
  <si>
    <t>72%</t>
  </si>
  <si>
    <t>2家均可以通过互联网对外动态发布城乡客运信息情况</t>
  </si>
  <si>
    <t>已明确</t>
  </si>
  <si>
    <t>已开展农村客车携带小件运输业务，部分乡镇使用公交行驶</t>
  </si>
  <si>
    <t>我市依托特色产业勒菜、濑粉、马铃薯、温泉等资源支撑经济发展。2018年，我市在沙湖镇新型建材工业城建设完成一个集客运、物流、旅游、超市为一体的“四合一”站场，支撑经济发展情况基本体现。</t>
  </si>
  <si>
    <t>我市已完成《恩平市城区公交专项规划（2015-2030）》编制</t>
  </si>
  <si>
    <t>湛江市</t>
  </si>
  <si>
    <t>市区（赤坎区、霞山区）</t>
  </si>
  <si>
    <t>6</t>
  </si>
  <si>
    <t>互联网售票、微信购票</t>
  </si>
  <si>
    <t>已建立工作联系机制</t>
  </si>
  <si>
    <t>基本支撑</t>
  </si>
  <si>
    <t>经济技术开发区</t>
  </si>
  <si>
    <t>无三级以上客运站</t>
  </si>
  <si>
    <t>否（无二级以上客运站）</t>
  </si>
  <si>
    <t>是（公交一区一公司）</t>
  </si>
  <si>
    <t>坡头区</t>
  </si>
  <si>
    <t>无二级站</t>
  </si>
  <si>
    <t>基本纳入</t>
  </si>
  <si>
    <t>开通农村客运班线联合当地政府、交警等部门审核开行条件</t>
  </si>
  <si>
    <t>农村客运班车携带</t>
  </si>
  <si>
    <t>根据省政府下达《四好公路攻坚建设任务》已按时间节点完成任务，坡头区已村村通硬底化建设任务。现在产业园（如乾塘莲藕、南三对虾、官渡笔架岭）等资源发展农村物流，支撑区内经济发展</t>
  </si>
  <si>
    <t>已制定一体化发展规划</t>
  </si>
  <si>
    <t>吴川市</t>
  </si>
  <si>
    <t>互联网售票</t>
  </si>
  <si>
    <t>物流运输</t>
  </si>
  <si>
    <t>交通发展规划</t>
  </si>
  <si>
    <t>徐闻县</t>
  </si>
  <si>
    <t>农村客运班车携带小件运输业务</t>
  </si>
  <si>
    <t>徐闻县“十三五”规划建设</t>
  </si>
  <si>
    <t>遂溪县</t>
  </si>
  <si>
    <t>没有二级客运站</t>
  </si>
  <si>
    <t>依托电子商务发展农村物流</t>
  </si>
  <si>
    <t>遂溪县“十三五”规划建设</t>
  </si>
  <si>
    <t>麻章区</t>
  </si>
  <si>
    <t>微信公众号查询</t>
  </si>
  <si>
    <t>未纳入</t>
  </si>
  <si>
    <t>AAA</t>
  </si>
  <si>
    <t>雷州市</t>
  </si>
  <si>
    <t>基本纳入年度工作目标</t>
  </si>
  <si>
    <t>是（公路建设、管理、养护）</t>
  </si>
  <si>
    <t>廉江市</t>
  </si>
  <si>
    <t>通过“南粤通”发布</t>
  </si>
  <si>
    <t>正常运行</t>
  </si>
  <si>
    <t>廉江市政府与京东签订“乡村振兴精准扶贫战略合作框架协议”</t>
  </si>
  <si>
    <t>茂名市</t>
  </si>
  <si>
    <t>茂南区</t>
  </si>
  <si>
    <t>已通过互联网对外动态发布城乡道路客运信息</t>
  </si>
  <si>
    <t>已部分纳入并落实</t>
  </si>
  <si>
    <t>我区纳入市局统一规划，建立了一城一交综合交通管理体制和城乡多部门联合推动机制</t>
  </si>
  <si>
    <t>基本建成覆盖区乡村的三级物流网络</t>
  </si>
  <si>
    <t>我区按市局统一规划编制一体化发展及场站专项规划，并纳入城乡规划统筹实施</t>
  </si>
  <si>
    <t>电白区</t>
  </si>
  <si>
    <t>电白粤运微信公众号发布</t>
  </si>
  <si>
    <t>2017年茂名市电白区人民政府工作报告</t>
  </si>
  <si>
    <t>茂名市电白区交通运输局文件（电交运〔2020〕2号）</t>
  </si>
  <si>
    <t>运输企业与邮政、快递企业合作协议</t>
  </si>
  <si>
    <t>2020年政府工作报告明确</t>
  </si>
  <si>
    <t>高州市</t>
  </si>
  <si>
    <t>99.9%</t>
  </si>
  <si>
    <t>55.6%</t>
  </si>
  <si>
    <t>我市交通管理部门与客运企业都有通过客运手机APP、微信公众号等对外动态发布城乡客运信息。</t>
  </si>
  <si>
    <t>高州市已将城乡交通运输一体化纳入高州市2020年度政府工作报告目标，并都已落实了相关目标情况。</t>
  </si>
  <si>
    <t>高州市已印发《高州市“四好农村路”建设攻坚方案》高办字【2020】22号，对一体化建设进行职责分工。</t>
  </si>
  <si>
    <t>高州市交通局已与公安局、应急局、镇政府等部门建立农村客运班线通告条件联合审核机制（高州市农村客运线路勘察报告），且对新增农村客运班线实行通行条件审核的比例达到100%。</t>
  </si>
  <si>
    <t>高州交通运输企业都与邮政、快递等企业签署合作协议，并开展农村客车小件快递托运、小件行李寄存等综合业务。</t>
  </si>
  <si>
    <t>高州市依托特色产业、生态旅游、电子商务等资源，以物流运输为载体有效整合生产、流通加工、销售等环节，对促进一二三产业融合，农村地区经济发展起到支撑保障作用。</t>
  </si>
  <si>
    <t>高州市已印发《高州市“四好农村路”建设攻坚方案》高办字【2020】22号，对一体化建设进行了合理规划。</t>
  </si>
  <si>
    <t>化州市</t>
  </si>
  <si>
    <t>通过企业微信公众号发布</t>
  </si>
  <si>
    <t>化委办发电【2019】11号</t>
  </si>
  <si>
    <t>化交发【2018】27号</t>
  </si>
  <si>
    <t>化府办【2020】63号</t>
  </si>
  <si>
    <t>《化州邮政三级物流建设概况》</t>
  </si>
  <si>
    <t>信宜市</t>
  </si>
  <si>
    <t>各客运公司通过互联网对外发布购票“微信公众号”、“二位码”</t>
  </si>
  <si>
    <t>信宜市人民政府2019年政府工作报告、信宜市人民政府2020年政府工作报告、信宜市人民政府《2020年政府工作报告决定事项责任分工安排》的通知（信府【2020】28号）、</t>
  </si>
  <si>
    <t>《信宜市人民政府关于2020年政府工作报告决定事项和市十件民生实事完成情况的通报》信府【2021】2号、信宜市委办、市府办关于《信宜市“四好农村路”建设攻坚方案》的通知（信办字【2020】14号、信宜市委办、市府办关于《关于加快推进“四好农村路”建设的实施方案》的通知（信委办发电【2019】85号</t>
  </si>
  <si>
    <t>《信宜市人民政府关于调整农村道路旅客运输班线通行条件审核工作领导小组成员的通知》信府办函【2017】75号、信府办函【2021】5号</t>
  </si>
  <si>
    <t>相关合同、合作意向书</t>
  </si>
  <si>
    <t>《信宜市人民政府办公室印发新宜市2019年省级电子商务进农村综合示范创建方案的通知》信府办【2019】44号</t>
  </si>
  <si>
    <t>信宜市委办、市府办关于《信宜市“四好农村路”建设攻坚方案》的通知（信办字【2020】14号、信宜市委办、市府办关于《关于加快推进“四好农村路”建设的实施方案》的通知（信委办发电【2019】85号</t>
  </si>
  <si>
    <t>《广东省关于全省建制村通客车工作督查情况的通报》（粤交运【2020】331号）文件确认</t>
  </si>
  <si>
    <t>肇庆市</t>
  </si>
  <si>
    <t>怀集县</t>
  </si>
  <si>
    <t>通过互联网对外动态普遍发布城乡客运信息情况</t>
  </si>
  <si>
    <t>制定《怀集县推进农村客运基本公共服务均等化实施方向》</t>
  </si>
  <si>
    <t>我县农村客车有提供携带小件运输的服务，并已经实现了全域公交</t>
  </si>
  <si>
    <t>封开县</t>
  </si>
  <si>
    <t>我县已实现城乡道路客运信息通过互联网对外动态发布</t>
  </si>
  <si>
    <t>已纳入并部分落实</t>
  </si>
  <si>
    <t>我县制定的《关于印发封开县农村客运服务均等化规划实施方案的通知》明确了各部门的责任分工，目前工作机制运行良好</t>
  </si>
  <si>
    <t>我县已建立农村客运农村道路客运班线安全通行条件联合审核机制，审核比例达100%</t>
  </si>
  <si>
    <t>我县二级客运站封开汽车客运服务站已加盟广东网上飞物流科技有限公司，利用站场和车辆资源开展快递业务。且我县所有农村客运车辆均有开展携带小件的运输业务</t>
  </si>
  <si>
    <t>我县未有相关情况</t>
  </si>
  <si>
    <t>我县人民政府印发了《关于印发封开县农村客运服务均等化规划实施方案的通知》，统筹城乡交通运输一体化发展工作</t>
  </si>
  <si>
    <t>鼎湖区</t>
  </si>
  <si>
    <t>全域公交化</t>
  </si>
  <si>
    <t>发展良好</t>
  </si>
  <si>
    <t>端州区</t>
  </si>
  <si>
    <t>肇庆交通公众号</t>
  </si>
  <si>
    <t>建立肇庆市城市优先发展公共交通联席会议制度</t>
  </si>
  <si>
    <t>星湖旅游景区成功创建全国5A级旅游景区</t>
  </si>
  <si>
    <t>印发《肇庆市公共交通规划》、《肇庆市综合交通运输体系发展“十三五”规划》</t>
  </si>
  <si>
    <t>高新区</t>
  </si>
  <si>
    <t>通过互联网对外动态发布城乡客运信息情况普遍发布</t>
  </si>
  <si>
    <t>建立明确机制</t>
  </si>
  <si>
    <t>已制定</t>
  </si>
  <si>
    <t>广宁县</t>
  </si>
  <si>
    <t>我县利用广宁发布、肇庆粤运公司、广东联网售票等微信公众号实现城乡道路客运信息通过互联网对外动态发布。</t>
  </si>
  <si>
    <t>我县政府出台了《关于印发广宁县公共交通均等化实施方案的通知》，建立城乡客运一体化多部门推进工作机制，工作机制自建立以来运行良好。</t>
  </si>
  <si>
    <t>我县建立相关部门建立农村客运农村道路客运班线安全通行条件联合审核机制，按照通行政村公路技术标准和安全设施标准进行审核，联合开展农村客运农村道路客运班线安全通行条件审核工作</t>
  </si>
  <si>
    <t>我县肇庆市粤运汽车运输有限公司广宁汽车站与邮政、快递等企业开展合作，并已开通寄递业务。我县农村客车已开通携带小件运输业务。</t>
  </si>
  <si>
    <t>依托“竹子”等特色产业、新农村生态旅游、“农村淘宝”电子商务等资源，以物流运输为载体有效整合生产、流通加工、销售等环节，促进一二三产业融合，对农村地区经济发展起到支撑保障作用。</t>
  </si>
  <si>
    <t>我县政府出台了《关于印发广宁县公共交通均等化实施方案的通知》及《关于印发广宁县农村公路绿化方案和广宁县乡镇客运站场建设方案的通知》，编制了一体化发展及场站专项规划，并纳入城乡规划统筹实施。</t>
  </si>
  <si>
    <t>四会市</t>
  </si>
  <si>
    <t>普遍通过互联网对外动态发布城乡客运信息情况</t>
  </si>
  <si>
    <t>已有相关文件</t>
  </si>
  <si>
    <t>有执行联合审核机制</t>
  </si>
  <si>
    <t>有开展合作</t>
  </si>
  <si>
    <t>依托资源产业、生态旅游、电子商务等资源发展农村物流，支撑经济发展发展良好</t>
  </si>
  <si>
    <t>印发《四会市城乡公共交通一体化发展规划（2017-2030）》</t>
  </si>
  <si>
    <t>德庆县</t>
  </si>
  <si>
    <t>实现互联网发布</t>
  </si>
  <si>
    <t>城乡交通一体化发展水平纳入德庆县年度工作目标，与四好农村路、乡村振兴相结合，充分发挥交通带动经济发展的新思路</t>
  </si>
  <si>
    <t>纳入2020年度四好农村路建设方案</t>
  </si>
  <si>
    <t>德庆县建成莫村镇农村客运综合服务站，支持开展交通、邮政、农业、供销、商务等部门之间的合作，共同推进德庆县农村物流融合发展。充分调动骨干物流企业的积极性和主动性，鼓励企业创新农村物流节点运营管理模式，开展共建共管、联营合作，降低建设和运营成本，保障站场体系的可持续运营</t>
  </si>
  <si>
    <t>德庆县结合乡村振兴、四好农村路建设工作，制定《德庆县农村物流节点体系建设》工作方案，物流发展依托本县特色农业、乡村旅游点等资源产业，利用镇通村7座农村客运车辆实现“车厢带货”，打通通村物流最后一公里，支持发展农村物流，取得显著成效。</t>
  </si>
  <si>
    <t>建成县级物流集散中心：莫村镇农村客运综合服务站</t>
  </si>
  <si>
    <t>高要区</t>
  </si>
  <si>
    <t>已落实</t>
  </si>
  <si>
    <t>惠州市</t>
  </si>
  <si>
    <t>惠城区</t>
  </si>
  <si>
    <t>政府网站公示</t>
  </si>
  <si>
    <t>由区政府主导成立基本公共服务均等化、农村客运服务均等化、“四好农村路”建设工作等涉及城乡客运一体化多部门推进机制</t>
  </si>
  <si>
    <t>2020年联合公安交警、惠城区应急管理局、横沥镇镇府、芦州镇镇府、汝湖镇勘验开通客运班线前期的相关工作，调整开通汝湖镇至古仙村、横沥镇至畲洞村、横沥镇森柏洞村至芦洲镇芦岚圩（途经X203）等3条农村客运班线</t>
  </si>
  <si>
    <t>交通运输部门、农业农村部门、商务部门、供部门销、邮政惠城分公司、各镇街等部门共同参与机制</t>
  </si>
  <si>
    <t>依托重点物流企业发展农村物流</t>
  </si>
  <si>
    <t>由市政府成立基本公共服务均等化、农村客运服务均等化、“四好农村路”建设工作等涉及城乡客运一体化</t>
  </si>
  <si>
    <t>仲恺高新区</t>
  </si>
  <si>
    <t>根据我局 《区交通运输分局关于仲恺高新区公交行业实施TC模式有关事项的请示TC模式改革》（BWQ〔2019〕1014） ，辖区内全部公交已纳入TC模式，市民可在微信“惠州市公共交通”公共号内实时查询我区公交线路信息。</t>
  </si>
  <si>
    <t>关于印发《仲恺高新区落实惠州市人民代表大会常务委员会关于全面推进“四好农村路”建设议案办理工作方案的决议工作方案》的通知</t>
  </si>
  <si>
    <t>仲恺高新区，暂时还未开通农村客运班线。</t>
  </si>
  <si>
    <t>以辖区等级客运站场为交通运输枢纽，开展货运托运业务，依托现有的客运车辆、城乡公交进行小件货物运输，基本实现了客运班车到哪里，小件货物托运到哪里，初步形成小件货物托运网络全覆盖</t>
  </si>
  <si>
    <t>我局暂未有依托资源产业、生态旅游、电子商务等资源发展农村物流，支撑经济</t>
  </si>
  <si>
    <t>关于印发《仲恺高新区落实惠州市人民代表大会常务委员会关于全面推进“四好农村路”建设议案办理工作方案的决议工作方案》的通知已将城乡交通一体化发展水平纳入年度工作目标。</t>
  </si>
  <si>
    <t>惠阳区</t>
  </si>
  <si>
    <t>通过惠阳区人民政府信息网站及时发布城乡交通一体化最新信息。</t>
  </si>
  <si>
    <t>惠阳区政府工作报告专项提出：推动交通设施互联互通，着力打通区域交通微循环</t>
  </si>
  <si>
    <t>惠阳区行政村“村村通客车”专项行动方案</t>
  </si>
  <si>
    <t>无农村客运</t>
  </si>
  <si>
    <t>辖区内各汽车客运站均设有小件快递收寄点，并且与各客运公司建立运输服务关系，协助快递企业通过客运班车进行运输小件快递服务。</t>
  </si>
  <si>
    <t>依托良好的农村公路网络和农村物流网络，惠阳区按照精品农业大区、效益农业强区的发展思路，加快推进科技农业、规模农业、特色农业建设，实现了从传统农业向现代农业的根本转变。先后打造了良井矮光片万亩现代农业基地、平潭阳光片万亩现代农业基地等7个连片万亩农业生产基地。建成惠阳良井现代农业示范园区和惠州市阳光现代农业园区2个省级现代农业园区。</t>
  </si>
  <si>
    <t>经区政府审批通过，编制惠阳区常规公交专项规划，其中乡镇公交（村村通）一并纳入设计规划中</t>
  </si>
  <si>
    <t>大亚湾区</t>
  </si>
  <si>
    <t>通过“大亚湾公交”微信公众号发布</t>
  </si>
  <si>
    <t>已实施公交惠民改革，明确了部门责任分工。</t>
  </si>
  <si>
    <t>实现农村公交全覆盖</t>
  </si>
  <si>
    <t>实现全域公交</t>
  </si>
  <si>
    <t>依托石化区产业，推动生产、物流融合发展</t>
  </si>
  <si>
    <t>编制大亚湾区综合交通运输体系发展“十四五”规划</t>
  </si>
  <si>
    <t>成立区公交客运服务管理中心</t>
  </si>
  <si>
    <t>博罗县</t>
  </si>
  <si>
    <t>博罗县交通运输局通过官方网站发布客运运营信息，同时辖区内城乡运营车辆加入了“车来了”等APP发布动态营运信息。</t>
  </si>
  <si>
    <t>《博罗县落实&lt;珠江三角洲城乡规划一体化规划（2009-2020年）&gt;工作方案》</t>
  </si>
  <si>
    <t xml:space="preserve">《博罗县落实&lt;珠江三角洲城乡规划一体化规划（2009-2020年）&gt;工作方案》
</t>
  </si>
  <si>
    <t>博罗县关于农村道路客运旅客运输班线通行条件联合审核机制的通知</t>
  </si>
  <si>
    <t>根据《博罗县推进省级电子商务进村综合示范县创建工作实施方案》（博府办函﹝2019﹞43号)，依托博东科技园、支持广博大农业合作、天泉农业有限公司、广东金巢电子商务有限公司等农产品规模种植、加工企业和电子企业发展农产品仓储、包装、运输、投递的标准化、定制化服务、适应农产品电商运输、配送和销售。</t>
  </si>
  <si>
    <t>博罗县与阿里巴巴合作引进农村淘宝项目，截至目前，现建有镇级17个和村级150个淘宝服务站，累计注册网店7000家。</t>
  </si>
  <si>
    <t>根据《博罗县公共交通线网规划及配套政策研究报告》，对我县城乡交通运输一体化进行了发展规划，将城乡交通运输一体化发展及站场专项规划纳入博罗县城市发展总体规划。</t>
  </si>
  <si>
    <t>惠东县</t>
  </si>
  <si>
    <t>通过“惠东县交通运输局”官方网站发布运营信息，同时辖区内公交车辆加入了“车来了”等APP发布动态营运信息。</t>
  </si>
  <si>
    <r>
      <rPr>
        <sz val="11"/>
        <rFont val="宋体"/>
        <charset val="134"/>
        <scheme val="minor"/>
      </rPr>
      <t>《惠东县人民政府办公室关于印发</t>
    </r>
    <r>
      <rPr>
        <sz val="11"/>
        <rFont val="仿宋_GB2312"/>
        <charset val="134"/>
      </rPr>
      <t>〈</t>
    </r>
    <r>
      <rPr>
        <sz val="11"/>
        <rFont val="宋体"/>
        <charset val="134"/>
      </rPr>
      <t>惠东县进一步推进“四好农村路”建设实施方案</t>
    </r>
    <r>
      <rPr>
        <sz val="11"/>
        <rFont val="仿宋_GB2312"/>
        <charset val="134"/>
      </rPr>
      <t>〉</t>
    </r>
    <r>
      <rPr>
        <sz val="11"/>
        <rFont val="宋体"/>
        <charset val="134"/>
      </rPr>
      <t>的通知》（惠东府办</t>
    </r>
    <r>
      <rPr>
        <sz val="11"/>
        <rFont val="仿宋_GB2312"/>
        <charset val="134"/>
      </rPr>
      <t>〔</t>
    </r>
    <r>
      <rPr>
        <sz val="11"/>
        <rFont val="宋体"/>
        <charset val="134"/>
      </rPr>
      <t>2018</t>
    </r>
    <r>
      <rPr>
        <sz val="11"/>
        <rFont val="仿宋_GB2312"/>
        <charset val="134"/>
      </rPr>
      <t>〕</t>
    </r>
    <r>
      <rPr>
        <sz val="11"/>
        <rFont val="宋体"/>
        <charset val="134"/>
      </rPr>
      <t>58号）已将城乡交通一体化发展水平纳入年度工作目标。</t>
    </r>
  </si>
  <si>
    <t>《惠东县人民政府办公室关于印发〈惠东县进一步推进“四好农村路”建设实施方案〉的通知》（惠东府办〔2018〕58号）已建立责任分工明确的工作机制。</t>
  </si>
  <si>
    <t>我县已制定《惠东县人民政府办公室关于建立惠东县农村道路客运班线通行条件联合审核机制的通知》（惠东府办函〔2018〕276号），建立了农村客运班线安全通行条件联合审核机制。</t>
  </si>
  <si>
    <t>以辖区等级客运站场为交通运输枢纽，开展货运托运业务，依托现有的客运车辆、城乡公交进行小件货物运输，基本实现了客运班车到哪里，小件货物托运到哪里，初步形成小件货物托运网络全覆盖。</t>
  </si>
  <si>
    <t>推进城乡物流网络建设，构建多层次的物流网络格式，丰富城乡物流网络运输模式，积极探索惠东县特色农产品流通新方式，实现从传统农业向现代农业的根本转变，带动了梁化梅菜、山区番薯粉丝、安墩柚子、多祝荔枝、西冲莲藕、增光茨菇、惠东铁涌马铃薯等现代生态农业的快速发展。</t>
  </si>
  <si>
    <t>城乡交通运输一体化发展及站场专项规划纳入惠东县城市发展总体规划：《惠东县综合交通运输体系发展规划（2019-2035年）工作大纲》</t>
  </si>
  <si>
    <t>龙门县</t>
  </si>
  <si>
    <t>1、惠民交通APP可向社会及时发布城乡公交等道路客运信息，全市市民可实时查询。
2、在龙门县交通运输局官网发布信息。</t>
  </si>
  <si>
    <t>龙门县落实《龙门县综合交通运输体系发展“十三五”规划》工作方案，已将城乡交通一体化发展水平纳入年度工作目标。</t>
  </si>
  <si>
    <t>《龙门县根据&lt;龙门县综合交通运输体系发展“十三五”规划&gt;工作方案》已建立责任分工明确的工作机制。</t>
  </si>
  <si>
    <t>龙门县关于农村道路客运旅客运输班线通行条件联合审核机制的通知</t>
  </si>
  <si>
    <t>龙门县汽车客运总站设立快件部，同时全县农村客运车辆均有携带小件运输业务。</t>
  </si>
  <si>
    <t>目前建有镇级10个和村级126个服务站，为当地资源产业、生态旅游等提供包装、运输、投递的标准化服务。</t>
  </si>
  <si>
    <t>根据《龙门县根据&lt;龙门县综合交通运输体系发展“十三五”规划&gt;工作方案》，城乡交通运输一体化发展及站场专项规划纳入龙门县城市发展总体规划。</t>
  </si>
  <si>
    <t>梅州市</t>
  </si>
  <si>
    <t>梅江区</t>
  </si>
  <si>
    <t>百度、车来了可以搜索梅州公交线路及到站时间  为普遍发布</t>
  </si>
  <si>
    <t>梅江区根据《交通运输部关于推进“四好农村路”建设的意见》和《广东省推进“四好农村路”建设实施方案》  已建立并运行</t>
  </si>
  <si>
    <t>梅江区根据《交通运输部关于推进“四好农村路”建设的意见》和《广东省推进“四好农村路”建设实施方案》  已建立并运行良好</t>
  </si>
  <si>
    <t>制定了推进乡镇运输服务站　建设加快完善农村物流网络节点体系
工作方案，充分利用农业农村、科工商务、供销、邮政等既有农村物流资源，推动一二三产业融合发展。</t>
  </si>
  <si>
    <t>制定了关于加快推进城乡道路客运-体化发展的工作措施和梅江区2018年客车通达营运方案，2020年实现全域公交覆盖，城乡客运一体化无缝衔接，基本完成农村客运服务均等化“三个百分百”工作目标。</t>
  </si>
  <si>
    <t>梅县区</t>
  </si>
  <si>
    <t>按照梅县区加快推进“四好农村路”建设实施方案要求，将城乡交通运输一体化建设列入年底工作考核目标。</t>
  </si>
  <si>
    <t>成立城乡交通运输一体化建设领导小组，由区长任组长，相关职能部门及各镇主要负责人为成员，加快推进城乡交通运输一体化建设。</t>
  </si>
  <si>
    <t>已签协议，客运企业有与邮政企业合作，现建有邮政农村物流节点300多个，同时开展了城乡公交车携带小件运输业务。</t>
  </si>
  <si>
    <t>关于印发《梅州市梅县区2018年省级电子商务进农村综合示范区工作方案》的通知（梅县区府办[2018]43号）</t>
  </si>
  <si>
    <t>编制了《梅县区市城乡公共交通一体化发展规划(2017-2030)》，成立城乡交通运输一体化建设领导小组，加快推进城乡交通运输一体化建设。</t>
  </si>
  <si>
    <t>“四好农村路”建设在交通部局长班介绍经验，在中央电视台、中国交通报、南方+等媒体宣传经验。全市“四好农村路”建设现场会在我区召开。</t>
  </si>
  <si>
    <t>兴宁市</t>
  </si>
  <si>
    <t>城市公交企业以自有平台（网络app）实时发布线路信息，客运企业经其自建的售票平台网络实时发布客运信息。</t>
  </si>
  <si>
    <t>兴宁市政府2020年政府报告中将城乡一体化“特定人群免费乘坐客运车辆”加快城乡人员流通，有效促进乡村振兴纳入年度工作计划。</t>
  </si>
  <si>
    <t>“农村客运+农村物流”模式建立县、镇、村三级物流体系，目前有兴宁市客运公司与韵达、圆通、申通三家快递企业签订协议，成领镇、村一级的上下行</t>
  </si>
  <si>
    <t>依托商务部门的“电子商务进农村”省级示范县为契机，客运企业与其深度合作，充分利用其320个村级网点将电子商务与农村客运、农村物流结合，促进“三农”更好更快的发展。</t>
  </si>
  <si>
    <t>由农村客运车辆承载镇、村一级的乘客到城区，充分利用客运站场与城市公交共同使用，使城市公交无缝对接农村客运的乘客</t>
  </si>
  <si>
    <t>“农村客运+农村物流”南方日报、学习强国进行宣传</t>
  </si>
  <si>
    <t>蕉岭县</t>
  </si>
  <si>
    <t>客运企业经其自建的售票平台、微信公众号等网络实时发布客运信息。</t>
  </si>
  <si>
    <t>城乡交通一体化发展水平已纳入蕉岭县年度工作目标</t>
  </si>
  <si>
    <t>已建立责任分工明确的工作机制</t>
  </si>
  <si>
    <t>已建立县、镇、村三级物流体系，目前有蕉岭汽车运输公司与辖区内快递企业签订协议，成领镇、村一级的上下行。</t>
  </si>
  <si>
    <t>依托电子商务发展农村物流，充分利用其村级网点将电子商务与农村客运、农村物流结合，促进农村经济更好更快的发展。</t>
  </si>
  <si>
    <t>已开通镇通村农村客运，使城市公交无缝对接农村客运的乘客</t>
  </si>
  <si>
    <t>大埔县</t>
  </si>
  <si>
    <t>2020年8月23日通过大埔网发布大埔县城乡公交最新时刻表</t>
  </si>
  <si>
    <t>城乡交通一体化发展水平纳入2020年县十件民生实事</t>
  </si>
  <si>
    <t>大埔汽车运输有限公司将前停车广场及站场候车室部分场地合计1850平方租赁给梅州市顺丰速运用于物流集散使用，于2021年7月1日正式投入使用。</t>
  </si>
  <si>
    <t>大埔县拥有一个县级电子商务公共服务中心、15个镇级服务中心、182个以上村级服务网点，形成县镇村三级电商公共服务体系，建成大埔县农村电商数据信息服务中心、大埔县物流配送中心、农产品检测中心、农产品溯源中心等支撑平台，引导县内传统农企链接电商、融入电商，让更多优质农特产品走出大埔，走向全国，走向世界。</t>
  </si>
  <si>
    <t>目前，大埔县15个镇（场）245个行政村采用城乡公交、镇通村农村客运班车实现客运班线全覆盖。</t>
  </si>
  <si>
    <t>平远县</t>
  </si>
  <si>
    <t>客运企业有通过互联网及微信公众号对外发布城乡客运信息。</t>
  </si>
  <si>
    <t>城乡交通一体化发展水平纳入平远县年度工作目标。年度工作目标有落实</t>
  </si>
  <si>
    <t>我县已建立责任分工明确的工作机制，工作机制运行良好</t>
  </si>
  <si>
    <t>依托特色产业、生态旅游、电子商务等资源，以物流运输为载体有效整合生产、流通加工、销售等环节，对促进一二三产业融合，农村地区经济发展起到支撑保障作用</t>
  </si>
  <si>
    <t>全县12个镇已开通镇通村客运，使城市公交无缝对接农村客运</t>
  </si>
  <si>
    <t>五华县</t>
  </si>
  <si>
    <t>客运企业通过互联网、微信公众号对外发布动态</t>
  </si>
  <si>
    <t>城乡交通一体化发展水平纳入县年度工作目标</t>
  </si>
  <si>
    <t>我县行政区城内交通运输企业已与邮政、快递等企业签订战略合作协议，已开展农村客车携带小件运输业务</t>
  </si>
  <si>
    <t>对城乡交通运输一体化发展进行了合理规划，并在城乡公共交通、交通基础设施、城乡客运、城乡物流等方面的制作可研报告，整体规划。并明确了推进城多交通运输一体化发展的相关建设项目资金、进度安排</t>
  </si>
  <si>
    <t>丰顺县</t>
  </si>
  <si>
    <t>通过互联网对外发布动态</t>
  </si>
  <si>
    <t>有城乡交通运输一体化发展规划情况</t>
  </si>
  <si>
    <t>汕尾市</t>
  </si>
  <si>
    <t>市城区</t>
  </si>
  <si>
    <t>通过“民情地图”应用“善美村居”栏目发布相关信息</t>
  </si>
  <si>
    <t>转发中共汕尾市委办公室 汕尾市人民政府办公室关于印发《汕尾市加快推进“四好农村路” 建设实施方案》的通知(汕交基[2019]1435号)</t>
  </si>
  <si>
    <t>市城区全域通公交，并落实线路许可审批</t>
  </si>
  <si>
    <t>已出台《汕尾市市区新能源公交车示范推广应用期运营综合补贴暂行办法》（汕财工[2018]12号）</t>
  </si>
  <si>
    <t>已出台《汕尾市城市公共交通专项规划（2019—2025年）》</t>
  </si>
  <si>
    <t>陆丰市</t>
  </si>
  <si>
    <t>《广东省交通运输厅关于转发广东省人民政府关于印发广东省“四好农村路”建设攻坚方案的通知》（粤交基【2020】236号）</t>
  </si>
  <si>
    <t>部分</t>
  </si>
  <si>
    <t>陆丰市城区公共交通专项规划(2019-2025）</t>
  </si>
  <si>
    <t>海丰县</t>
  </si>
  <si>
    <t>中共海丰县委办公室 海丰县人民政府办公室关于印发《海丰县加快推进“四好农村路”建设实施方案》的通知（海委办字［2020］86号）</t>
  </si>
  <si>
    <t>交通运输部关于印发《农村道路旅客运输班线通行条件审核规则》的通知</t>
  </si>
  <si>
    <t>《广东省交通厅关于开展2020年城乡交通运输一体化发展水平自评估工作的通知》粤交综运字［2021］75号</t>
  </si>
  <si>
    <t>陆河县</t>
  </si>
  <si>
    <t>无三级以上站场</t>
  </si>
  <si>
    <t>关于印发《汕尾市加快推进“四好农村路”建设实施方案》的通知（汕尾委办字［2019］62号)</t>
  </si>
  <si>
    <t>陆交函〔2020〕89号  陆河县交通运输局 陆河县应急管理局 陆河县公安局交警大队 关于《关于要求认定汕尾粤运陆河客运分公司农村客运线路的公示》的批复</t>
  </si>
  <si>
    <t>已实现全域公交</t>
  </si>
  <si>
    <t>依托青梅之乡等生态旅游优势发展农村物流</t>
  </si>
  <si>
    <t>编制了《陆河县公路网规划（2017-2035）》</t>
  </si>
  <si>
    <t>红海湾经济开发区</t>
  </si>
  <si>
    <t>1、制订《红海湾经济开发区国民经济和社会发展“十四五”规划纲要》（征求意见稿）；
2、制订红海湾经济开发区区综合交通大会战工作方案及任务项目清单；
3、拟于2021年开工建设红海湾新能源汽车停车场项目。</t>
  </si>
  <si>
    <t>1、成立红海湾经济开发区综合交通大会战领导小组、指挥部；
2、成立红海湾经济开发区综合交通大会指挥部办公室及相应工作组。</t>
  </si>
  <si>
    <t>无（公交）</t>
  </si>
  <si>
    <t>依托农村物流节点，进行农产品、地方特产等线上+线下相结合的产业发展方向</t>
  </si>
  <si>
    <t>1、《汕尾市公共交通发展规划》；
2、《广东汕尾红海湾经济开发区城市发展规划（2013-2030）》。</t>
  </si>
  <si>
    <t>华侨管理区</t>
  </si>
  <si>
    <t>《汕尾市公共交通发展规划》</t>
  </si>
  <si>
    <t>河源市</t>
  </si>
  <si>
    <t>源城区</t>
  </si>
  <si>
    <t>通过互联网、微信公众号对外动态发布城乡客运信息</t>
  </si>
  <si>
    <t>四好农村路建设方案有城乡客运一体化相关要求</t>
  </si>
  <si>
    <t>四好农村路建设方案有责任分工</t>
  </si>
  <si>
    <t>开展小件运输业务</t>
  </si>
  <si>
    <t>“四好农村路”中长期发展规划</t>
  </si>
  <si>
    <t>东源县</t>
  </si>
  <si>
    <t>通过企业公众号发布相关客运信息</t>
  </si>
  <si>
    <t>农村客运有携带小件运输业务</t>
  </si>
  <si>
    <t>东源灯塔物流园</t>
  </si>
  <si>
    <t>交通运输“十三五”规划</t>
  </si>
  <si>
    <t>连平县</t>
  </si>
  <si>
    <t>粤运公众号发布相关信息</t>
  </si>
  <si>
    <t>无二级以上站</t>
  </si>
  <si>
    <t>“四好农村路”建设工作方案</t>
  </si>
  <si>
    <t>和平县</t>
  </si>
  <si>
    <t>和平生活网发布相关客运信息</t>
  </si>
  <si>
    <t>四好农村路建设实施方案</t>
  </si>
  <si>
    <t>龙川县</t>
  </si>
  <si>
    <t>通过企业公众号、龙川新闻网等发布客运信息</t>
  </si>
  <si>
    <t>相关内容纳入政府工作报告</t>
  </si>
  <si>
    <t>机制运行良好</t>
  </si>
  <si>
    <t>已编制城乡交通一体化规划</t>
  </si>
  <si>
    <t>紫金县</t>
  </si>
  <si>
    <t>通过县政府网站发布客运信息</t>
  </si>
  <si>
    <t>相关项目纳入2020年全面建成小康社会重点工作任务</t>
  </si>
  <si>
    <t>制定了工作方案、成立了领导小组</t>
  </si>
  <si>
    <t>蓝塘汽车客运站与邮政合作，已签协议</t>
  </si>
  <si>
    <t>九和镇金光村依托生态旅游、电子商务等资源发展农村物流</t>
  </si>
  <si>
    <t>已编制发展规划</t>
  </si>
  <si>
    <t>江东新区</t>
  </si>
  <si>
    <t>无三级以上站</t>
  </si>
  <si>
    <t>通过“河源粤运绿都公交公司微信公众号”发布信息</t>
  </si>
  <si>
    <t>四好农村路”建设方案</t>
  </si>
  <si>
    <t>四好农村路建设方案建立机制</t>
  </si>
  <si>
    <t>阳江市</t>
  </si>
  <si>
    <t>市直（含江城区、海陵区、高新区）</t>
  </si>
  <si>
    <t>部分发布</t>
  </si>
  <si>
    <t>政府牵头，市地方公路总站负责城乡道路建设和改造；区公安和应急管理局负责道路安全设施是否合理提出意见；各镇政府（街道）负责农村公路的养护工作；</t>
  </si>
  <si>
    <t>已联合审核机制</t>
  </si>
  <si>
    <t>与网上飞速递合作</t>
  </si>
  <si>
    <t>有待发展</t>
  </si>
  <si>
    <t>有规划</t>
  </si>
  <si>
    <t>阳江市阳东区</t>
  </si>
  <si>
    <t>通过互联网对外动态发布城乡客运信息</t>
  </si>
  <si>
    <t>政府牵头，区交通运输局负责城乡道路建设和改造；公安和应急管理局负责道路安全设施是否合理提出意见；各镇政府（街道）负责农村公路的养护工作；</t>
  </si>
  <si>
    <t>通过通行条件联合审核机制。区交通局会公安、应急及相关镇政府出具《农村客运运行线路勘察报告》，报区政府审批，经区政府批复同意后正式开通农村客运线路。</t>
  </si>
  <si>
    <t>交通运输企业与快递合作</t>
  </si>
  <si>
    <t>依托资源产业、生态旅游、电子商务等资源发展农村物流，支撑经济发展</t>
  </si>
  <si>
    <t>城乡交通运输一体化发展规划有规划</t>
  </si>
  <si>
    <t>阳春市</t>
  </si>
  <si>
    <t>通过微信公众号、互联网对外动态发城乡客运信息</t>
  </si>
  <si>
    <t>市政府牵头，市交通运输局负责城乡道路建设和改造；公安和应急管理局负责道路安全设施是否合理提出意见；各镇政府（街道）负责农村公路的养护工作；</t>
  </si>
  <si>
    <t>市政府牵头组织市交通、公安、安监及相关镇政府出具《农村客运运行线路勘察报告》，报市政府审批，经市政府批复同意后正式开通农村客运线路。</t>
  </si>
  <si>
    <t>交通运输企业与快递等企业合作</t>
  </si>
  <si>
    <r>
      <rPr>
        <sz val="11"/>
        <rFont val="宋体"/>
        <charset val="134"/>
      </rPr>
      <t>依托资源产业、生态旅游、电子商务等资源发展农村物流</t>
    </r>
    <r>
      <rPr>
        <sz val="11"/>
        <rFont val="Times New Roman"/>
        <charset val="134"/>
      </rPr>
      <t>,</t>
    </r>
    <r>
      <rPr>
        <sz val="11"/>
        <rFont val="宋体"/>
        <charset val="134"/>
      </rPr>
      <t>支持经济发展。</t>
    </r>
  </si>
  <si>
    <r>
      <rPr>
        <sz val="11"/>
        <rFont val="宋体"/>
        <charset val="134"/>
      </rPr>
      <t>阳春市综合运输体系发展规划（</t>
    </r>
    <r>
      <rPr>
        <sz val="11"/>
        <rFont val="Times New Roman"/>
        <charset val="134"/>
      </rPr>
      <t>2019-2035</t>
    </r>
    <r>
      <rPr>
        <sz val="11"/>
        <rFont val="宋体"/>
        <charset val="134"/>
      </rPr>
      <t>）</t>
    </r>
    <r>
      <rPr>
        <sz val="11"/>
        <rFont val="Times New Roman"/>
        <charset val="134"/>
      </rPr>
      <t xml:space="preserve">  </t>
    </r>
  </si>
  <si>
    <t>阳西县</t>
  </si>
  <si>
    <t>政府牵头，县交通运输局负责城乡道路建设和改造；公安和应急管理局负责道路安全设施是否合理提出意见；各镇政府（街道）负责农村公路的养护工作；</t>
  </si>
  <si>
    <t>县交通局会公安、应急及相关镇政府出具《农村客运运行线路勘察报告》，报县政府审批，经县政府批复同意后正式开通农村客运线路。</t>
  </si>
  <si>
    <t>已编制阳西县城乡交通运输一体化发展规划</t>
  </si>
  <si>
    <t>清远市</t>
  </si>
  <si>
    <t>清城区</t>
  </si>
  <si>
    <t>通过“清远粤运”公众号和“清远出行易”APP，对外发布信息</t>
  </si>
  <si>
    <t>纳入我区加强乡村振兴重点工作决胜全面建成小康社会的目标任务指标，并完成2020年度的建设任务。</t>
  </si>
  <si>
    <t>根据《关于进一步加强广东省农村客运班车安全保障工作的通知》，联合其他相关部门开展工作。</t>
  </si>
  <si>
    <t>粤运公司建立网上飞快递物流</t>
  </si>
  <si>
    <t>清城区创建广东省痊愈旅游示范区，在高铁站、码头、汽车客运站等交通枢纽设置旅游集散中心，建立农村物流点</t>
  </si>
  <si>
    <t>《清远市区公交线路专项规划》（2019）</t>
  </si>
  <si>
    <t>清新区</t>
  </si>
  <si>
    <t>通过清远粤运公众号，对外发布信息</t>
  </si>
  <si>
    <t>纳入《清远市清新区国民经济和社会发展第十四个五年规划二〇三五年远景目标纲要（2021-2025年）》目标，并逐步推进实施。</t>
  </si>
  <si>
    <t>印发《清远市清新区人民政府办公室印发清远市清新区行政村“村村通班车”专项行动工作方案的通知》，成立清远市清新区行政村通客运班车工作领导小组。明确交通运输、发展改革、财政、公安、安监等部门的工作机职责</t>
  </si>
  <si>
    <t>关于进一步加强广东省农村客运班车安全保障工作的通知、清新区农村道路客运班线通行条件联合审核实施细则</t>
  </si>
  <si>
    <t>城北客运站建立旅游集散中心，每个乡镇的客运班线终点站建立物流收集点</t>
  </si>
  <si>
    <t>英德市</t>
  </si>
  <si>
    <t>已通过互联网发布城乡客运信息</t>
  </si>
  <si>
    <t>纳入英德市民生指标体系工作目标，2020年度已完成目标</t>
  </si>
  <si>
    <t>建立农村客运班线实行通行条件联合审查机制，审核比例达100%</t>
  </si>
  <si>
    <t>开展农村客车携带小件运输业务</t>
  </si>
  <si>
    <t>已开展相关工作，对农村地区经济起到支撑保障作用</t>
  </si>
  <si>
    <t>已纳入英德市综合交通运输体系发展
“十三五”规划</t>
  </si>
  <si>
    <t>佛冈县</t>
  </si>
  <si>
    <t>已通过互联网、佛冈发布公众号、永通公交公众号发布城乡客运信息</t>
  </si>
  <si>
    <t>编制了一体化发展及场站专项规划，并纳入城乡规划统筹实施</t>
  </si>
  <si>
    <t>开展客车携带小件运输业务</t>
  </si>
  <si>
    <t>计划落实</t>
  </si>
  <si>
    <t>对城乡交通一体化发展进行了合理规划，在县级十三五规划中包含了城乡交通基础设施、城乡客运、城乡物流等方面的规划内容，并明确了推进城乡交通运输一体化发展的相关建设项目、资金、进度安排。</t>
  </si>
  <si>
    <t>连州市</t>
  </si>
  <si>
    <t>将城乡交通一体化发展水平纳入当地政府年度工作目标；落实相关目标情况。</t>
  </si>
  <si>
    <t>成立了“村村通”班车工作领导小组，交通、公安、财政、应急等部门分工明确</t>
  </si>
  <si>
    <t>与当地乡镇政府、应急、公安联合审核</t>
  </si>
  <si>
    <t>已纳入连州市综合交通运输体系发展“十三五”规划</t>
  </si>
  <si>
    <t>阳山县</t>
  </si>
  <si>
    <t>纳入阳山县民生指标体系工作目标，2020年度已完成目标。</t>
  </si>
  <si>
    <t>制定了《阳山县创建破解城乡二元结构促进城乡融合</t>
  </si>
  <si>
    <t>成立了开通农村客运班车的审批机构：阳山县农村客运班车安全保障工作联席会议。</t>
  </si>
  <si>
    <t>市粤运公司阳山分公司与邮政公司签署合作协议，农村客运可携带小件运输业务。</t>
  </si>
  <si>
    <t>建成了覆盖阳山县各乡镇和村委的县村物流服务体系，初步形成了覆盖县乡村三级的电子商务服务网络。</t>
  </si>
  <si>
    <t>纳入阳山县“十三五”规划</t>
  </si>
  <si>
    <t>连南县</t>
  </si>
  <si>
    <t>将城乡交通一体化发展水平纳入当地年度工作目标；落实相关目标情况。</t>
  </si>
  <si>
    <t>发展国家级试验区工作方案（试行）》，明确目标任务、工作举措及各单位责任分工。</t>
  </si>
  <si>
    <t>根据《关于进一步加强广东省农村客运班车安全保障工作的通知》，联合公安、应急相关部门开展工作。</t>
  </si>
  <si>
    <t>纳入连南县“十三五”规划</t>
  </si>
  <si>
    <t>连山县</t>
  </si>
  <si>
    <t>通过政府网站、微信发布城乡客运道路情况</t>
  </si>
  <si>
    <t>县级有关部门建立农村客运班线通行条件联合审核机制，且对新增农村客运班线实行通行条件审核比例达到100%。</t>
  </si>
  <si>
    <t>客运站与邮政签署合作协议，开展农村客车携带小件运输业务。</t>
  </si>
  <si>
    <t>依托特色产业、生态旅游、电子商务等资源，以物流运输为载体有效整合生产、流通加工、销售等环节，对促进一二三产业融合，农村地区经济发展起到支撑保障作用。</t>
  </si>
  <si>
    <t>对城乡交通一体化发展进行了合理规划，在县级相关规划中包含了城乡交通基础设施、城乡客运、城乡物流等方面的规划内容，并明确了推进城乡交通运输一体化发展的相关建设项目、资金、进度安排。</t>
  </si>
  <si>
    <t>东莞市</t>
  </si>
  <si>
    <t>3人/万车</t>
  </si>
  <si>
    <t>通过“车来了”APP、微信公众号、网站等途径对外发布公交线路动态信息情况</t>
  </si>
  <si>
    <t>已实现全市域公交运营</t>
  </si>
  <si>
    <t>1、我市全面建成小康社会目标及年度工作目标均纳入了城乡交通一体化发展水平相关工作。
2、已按工作要求完成年度工作目标，并持续推进相关工作。</t>
  </si>
  <si>
    <t>1、成立了市品质交通千日攻坚行动总指挥部
2、相关工作均明确了责任落实部门</t>
  </si>
  <si>
    <t>我市无农村客运，已实现市域公交运营</t>
  </si>
  <si>
    <t>我市无县级建 制，市政府已制定全市公共交通、公路养护补贴机制</t>
  </si>
  <si>
    <t>鼓励货运企业与邮政、快递企业以及制造业生产企业、商超、电商、等跨行业联营合作或组建产业联盟。经统计，我市顺丰速运、德邦运输、跨越速运等快递龙头企业均在我市办理了道路货物运输许可，学文供应链有限公司、东莞市茂盛货运有限公司、东莞威盛国际物流有限公司等货运企业均有与四通一达签署合作协议，业务遍布东莞全市。</t>
  </si>
  <si>
    <t>推动城市物流与农村物流的融合发展，大力发展农产品冷链物流，鼓励城市配送企业向农村拓展服务网点；依托农贸市场、货运集散中心建立物流服务点。下来，计划依托各镇街特色农产品，盘活、新建一批农村物流重要节点，完善东莞农村物流网络体系；推动农村物流经营主体运营规模化，培育农村物流龙头企业；提升东莞农村物流信息化水平，支持农村物流信息化平台发展。</t>
  </si>
  <si>
    <t>近年我市先后编制《东莞市综合交通运输体系规划（2013-2030）》、《东莞市综合交通运输体系发展“十三五”规划》等规划，明确城乡交通运输一体化发展方向和思路</t>
  </si>
  <si>
    <t>我市无农村客运，已实现全市域公交运营</t>
  </si>
  <si>
    <t>中山市</t>
  </si>
  <si>
    <t>我市推出了公共汽车实时到站查询系统，市民可通过 “中山交通”、“车来了”APP、“中山市公交集团微信公众号”，随时随地查询全市公交线路走向、到站时刻等信息</t>
  </si>
  <si>
    <t>《关于印发&lt;中山市完善基本公共服务均等化推进机制实施方案&gt;的通知》（中财办[2019]14号）</t>
  </si>
  <si>
    <t>已实现全域公交，市汽车客运站有小件运输业务。</t>
  </si>
  <si>
    <t>古镇、小榄等镇区的货运站依托当地资源产业发展物流业。</t>
  </si>
  <si>
    <t>编制了《中山市公共交通发展战略》、《中山市综合交通规划》、《中山市公共交通系统规划》、《中山市公交场站布局专项规划》、《中山市公交线网规划》等</t>
  </si>
  <si>
    <t>潮州市</t>
  </si>
  <si>
    <t>湘桥区（含枫溪）</t>
  </si>
  <si>
    <t>建立且运行良好</t>
  </si>
  <si>
    <t>有依托资源产业、生态旅游、电子商务等资源发展农村物流</t>
  </si>
  <si>
    <t>规划良好</t>
  </si>
  <si>
    <t>潮安区</t>
  </si>
  <si>
    <t>通过微信公众号互联网对外动态发布城乡客运信息情况</t>
  </si>
  <si>
    <t>纳入，安府[2017]8号、《潮安区国民经济和社会发展第十三个五年规划纲要》</t>
  </si>
  <si>
    <t>潮州市潮安区城乡公共交通财政补贴资金管理办法</t>
  </si>
  <si>
    <t>合作良好，参考“四好农村路”省级示范县汇报材料</t>
  </si>
  <si>
    <t>依托资源产业、生态旅游、电子商务等资源发展农村物流参考“四好农村路”省级示范县汇报材料</t>
  </si>
  <si>
    <t>规划良好，参考潮州市城市公共交通规划</t>
  </si>
  <si>
    <t>饶平县</t>
  </si>
  <si>
    <t>尚未合作</t>
  </si>
  <si>
    <t>交通运输实施城乡一体化发展管理保障</t>
  </si>
  <si>
    <t>揭阳市</t>
  </si>
  <si>
    <t xml:space="preserve"> </t>
  </si>
  <si>
    <t>榕城区</t>
  </si>
  <si>
    <t>普通发布</t>
  </si>
  <si>
    <t>揭东区</t>
  </si>
  <si>
    <t>揭西县</t>
  </si>
  <si>
    <t>基本制定</t>
  </si>
  <si>
    <t>惠来县</t>
  </si>
  <si>
    <t>普宁市</t>
  </si>
  <si>
    <t>不满足</t>
  </si>
  <si>
    <t>云浮市</t>
  </si>
  <si>
    <t>新兴县</t>
  </si>
  <si>
    <t>86</t>
  </si>
  <si>
    <t>我县公交和农村客运线路具体的车辆运行状态,都可以通过“车来了”APP查询，相关企业的网站和微信公众号都会根据要求对外发布相关动态。群众可以通过互联网及相关公众号、APP查询公交的运行情况。</t>
  </si>
  <si>
    <t>依托特色产业凉果、不锈钢、茶叶、温泉等资源支撑经济发展</t>
  </si>
  <si>
    <t>新兴县人民政府办公室关于印发新兴县加快推进城乡公共交通一体化体系发展工作方案的通知</t>
  </si>
  <si>
    <t>云安区</t>
  </si>
  <si>
    <t>行政区域内普遍通过互联网对外动态发布城乡客运信息情况</t>
  </si>
  <si>
    <t>将城乡交通一体化发展水平纳入四好农村公路督导考评内容</t>
  </si>
  <si>
    <t>有建立责任分工明确工作机制,《云安县推进公共交通及农村客运服务均等化工作实施方案》</t>
  </si>
  <si>
    <t>建立农村公路通客车条件审核机制，按照通行政村公路技术标准和安全设施标准开展审核</t>
  </si>
  <si>
    <t>关于印发云安区省级电子商务进农村示范县工作实施方案的通知</t>
  </si>
  <si>
    <t>云浮市中心城区综合交通体系规划（2017-2020）《云规编发[2017-2020]14号》</t>
  </si>
  <si>
    <t>罗定市</t>
  </si>
  <si>
    <t>已通过互联网对外动态发布城乡客运信息，群众可以通过互联网及相关公众号购票，通过“车来了”APP查询公交、农村客运的运行情况</t>
  </si>
  <si>
    <t>出台《罗定市城市总体规划（2011-2035）》强化城乡统筹发展，实行城乡统一规划管理</t>
  </si>
  <si>
    <t>印发《罗定市关于加快推进“四好农村公路”建设实施方案》建立分工明确的工作机制</t>
  </si>
  <si>
    <t>罗定市人民政府办公室关于印发罗定市创建
国家级电子商务进农村综合示范项目
工作实施方案的通知</t>
  </si>
  <si>
    <t>罗定市城市总体规划（2011-2035）</t>
  </si>
  <si>
    <t>云城区</t>
  </si>
  <si>
    <t>已通过互联网对外动态发布城乡客运信息情况</t>
  </si>
  <si>
    <t>云浮市云城区人民政府办公室关于印发云城区“四好农村路”建设攻坚方案的通知</t>
  </si>
  <si>
    <t>已建立联合审核机制</t>
  </si>
  <si>
    <t>依托农产品、花卉等发展农村物流，支撑经济发展</t>
  </si>
  <si>
    <t>郁南</t>
  </si>
  <si>
    <t>网上公布</t>
  </si>
  <si>
    <t>郁南县人民政府关于印发《郁南县2020年“四好农村路”建设攻坚方案》的通知（郁府函〔2020〕15号）</t>
  </si>
  <si>
    <t>对新增农村客运线路100%开展联合审核</t>
  </si>
  <si>
    <t>电子商务进农村工程已全面实施</t>
  </si>
  <si>
    <t>已制定城乡交通运输一体化发展规划</t>
  </si>
  <si>
    <t>全省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</si>
</sst>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Red]\(0\)"/>
    <numFmt numFmtId="179" formatCode="0.0%"/>
    <numFmt numFmtId="180" formatCode="0.0_ "/>
    <numFmt numFmtId="181" formatCode="0_ "/>
    <numFmt numFmtId="182" formatCode="#,##0.00_);[Red]\(#,##0.00\)"/>
    <numFmt numFmtId="183" formatCode="0.000%"/>
  </numFmts>
  <fonts count="36">
    <font>
      <sz val="11"/>
      <color theme="1"/>
      <name val="宋体"/>
      <charset val="134"/>
      <scheme val="minor"/>
    </font>
    <font>
      <sz val="11"/>
      <name val="宋体"/>
      <charset val="134"/>
      <scheme val="minor"/>
    </font>
    <font>
      <sz val="10"/>
      <name val="宋体"/>
      <charset val="134"/>
      <scheme val="minor"/>
    </font>
    <font>
      <sz val="8"/>
      <name val="宋体"/>
      <charset val="134"/>
      <scheme val="minor"/>
    </font>
    <font>
      <sz val="9"/>
      <name val="宋体"/>
      <charset val="134"/>
      <scheme val="minor"/>
    </font>
    <font>
      <sz val="11"/>
      <name val="宋体"/>
      <charset val="134"/>
    </font>
    <font>
      <sz val="11"/>
      <name val="Times New Roman"/>
      <charset val="134"/>
    </font>
    <font>
      <b/>
      <sz val="11"/>
      <name val="宋体"/>
      <charset val="134"/>
      <scheme val="minor"/>
    </font>
    <font>
      <b/>
      <sz val="11"/>
      <name val="宋体"/>
      <charset val="134"/>
    </font>
    <font>
      <sz val="11"/>
      <name val="宋体"/>
      <charset val="134"/>
      <scheme val="major"/>
    </font>
    <font>
      <sz val="9"/>
      <name val="宋体"/>
      <charset val="134"/>
    </font>
    <font>
      <sz val="11"/>
      <name val="仿宋_GB2312"/>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6100"/>
      <name val="宋体"/>
      <charset val="134"/>
      <scheme val="minor"/>
    </font>
    <font>
      <sz val="11"/>
      <color indexed="8"/>
      <name val="宋体"/>
      <charset val="134"/>
    </font>
    <font>
      <b/>
      <sz val="9"/>
      <name val="宋体"/>
      <charset val="134"/>
    </font>
    <font>
      <sz val="9"/>
      <name val="宋体"/>
      <charset val="134"/>
    </font>
  </fonts>
  <fills count="35">
    <fill>
      <patternFill patternType="none"/>
    </fill>
    <fill>
      <patternFill patternType="gray125"/>
    </fill>
    <fill>
      <patternFill patternType="solid">
        <fgColor theme="0" tint="-0.149998474074526"/>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2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8" applyNumberFormat="0" applyFill="0" applyAlignment="0" applyProtection="0">
      <alignment vertical="center"/>
    </xf>
    <xf numFmtId="0" fontId="19" fillId="0" borderId="28" applyNumberFormat="0" applyFill="0" applyAlignment="0" applyProtection="0">
      <alignment vertical="center"/>
    </xf>
    <xf numFmtId="0" fontId="20" fillId="0" borderId="29" applyNumberFormat="0" applyFill="0" applyAlignment="0" applyProtection="0">
      <alignment vertical="center"/>
    </xf>
    <xf numFmtId="0" fontId="20" fillId="0" borderId="0" applyNumberFormat="0" applyFill="0" applyBorder="0" applyAlignment="0" applyProtection="0">
      <alignment vertical="center"/>
    </xf>
    <xf numFmtId="0" fontId="21" fillId="5" borderId="30" applyNumberFormat="0" applyAlignment="0" applyProtection="0">
      <alignment vertical="center"/>
    </xf>
    <xf numFmtId="0" fontId="22" fillId="6" borderId="31" applyNumberFormat="0" applyAlignment="0" applyProtection="0">
      <alignment vertical="center"/>
    </xf>
    <xf numFmtId="0" fontId="23" fillId="6" borderId="30" applyNumberFormat="0" applyAlignment="0" applyProtection="0">
      <alignment vertical="center"/>
    </xf>
    <xf numFmtId="0" fontId="24" fillId="7" borderId="32" applyNumberFormat="0" applyAlignment="0" applyProtection="0">
      <alignment vertical="center"/>
    </xf>
    <xf numFmtId="0" fontId="25" fillId="0" borderId="33" applyNumberFormat="0" applyFill="0" applyAlignment="0" applyProtection="0">
      <alignment vertical="center"/>
    </xf>
    <xf numFmtId="0" fontId="26" fillId="0" borderId="34"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8" borderId="0" applyNumberFormat="0" applyBorder="0" applyAlignment="0" applyProtection="0">
      <alignment vertical="center"/>
    </xf>
    <xf numFmtId="0" fontId="33" fillId="0" borderId="0" applyProtection="0"/>
    <xf numFmtId="0" fontId="33" fillId="0" borderId="0" applyProtection="0"/>
    <xf numFmtId="0" fontId="10" fillId="0" borderId="0">
      <alignment vertical="center"/>
    </xf>
    <xf numFmtId="0" fontId="33" fillId="0" borderId="0" applyProtection="0"/>
  </cellStyleXfs>
  <cellXfs count="292">
    <xf numFmtId="0" fontId="0" fillId="0" borderId="0" xfId="0">
      <alignment vertical="center"/>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vertical="center"/>
    </xf>
    <xf numFmtId="0" fontId="1" fillId="2" borderId="0" xfId="0" applyFont="1" applyFill="1" applyBorder="1" applyAlignment="1" applyProtection="1"/>
    <xf numFmtId="0" fontId="1" fillId="0" borderId="1" xfId="0" applyFont="1" applyBorder="1">
      <alignment vertical="center"/>
    </xf>
    <xf numFmtId="176" fontId="2" fillId="0" borderId="1" xfId="0" applyNumberFormat="1" applyFont="1" applyFill="1" applyBorder="1" applyAlignment="1" applyProtection="1"/>
    <xf numFmtId="0" fontId="3" fillId="0" borderId="0" xfId="0" applyFont="1" applyFill="1" applyBorder="1" applyAlignment="1" applyProtection="1"/>
    <xf numFmtId="0" fontId="1" fillId="0" borderId="1" xfId="0" applyFont="1" applyBorder="1" applyAlignment="1" applyProtection="1"/>
    <xf numFmtId="0" fontId="1" fillId="0" borderId="0" xfId="0" applyFont="1" applyBorder="1" applyAlignment="1" applyProtection="1"/>
    <xf numFmtId="0" fontId="4" fillId="0" borderId="1" xfId="0" applyFont="1" applyBorder="1">
      <alignment vertical="center"/>
    </xf>
    <xf numFmtId="0" fontId="4" fillId="0" borderId="0" xfId="0" applyFont="1" applyBorder="1">
      <alignment vertical="center"/>
    </xf>
    <xf numFmtId="0" fontId="5" fillId="0" borderId="1" xfId="0" applyFont="1" applyBorder="1" applyAlignment="1" applyProtection="1"/>
    <xf numFmtId="0" fontId="5" fillId="0" borderId="0" xfId="0" applyFont="1" applyBorder="1" applyAlignment="1" applyProtection="1"/>
    <xf numFmtId="0" fontId="1" fillId="0" borderId="0" xfId="0" applyFont="1" applyFill="1" applyBorder="1" applyAlignment="1" applyProtection="1"/>
    <xf numFmtId="0" fontId="1" fillId="0" borderId="1" xfId="0" applyFont="1" applyFill="1" applyBorder="1" applyAlignment="1" applyProtection="1"/>
    <xf numFmtId="0" fontId="5" fillId="0" borderId="0" xfId="0" applyFont="1" applyFill="1" applyBorder="1" applyAlignment="1" applyProtection="1"/>
    <xf numFmtId="0" fontId="6" fillId="0" borderId="1" xfId="0" applyFont="1" applyBorder="1" applyAlignment="1" applyProtection="1"/>
    <xf numFmtId="0" fontId="6" fillId="0" borderId="0" xfId="0" applyFont="1" applyBorder="1" applyAlignment="1" applyProtection="1"/>
    <xf numFmtId="177" fontId="1" fillId="0" borderId="1" xfId="0" applyNumberFormat="1" applyFont="1" applyBorder="1">
      <alignment vertical="center"/>
    </xf>
    <xf numFmtId="178" fontId="1" fillId="0" borderId="0" xfId="0" applyNumberFormat="1" applyFont="1" applyBorder="1" applyAlignment="1">
      <alignment horizontal="center" vertical="center"/>
    </xf>
    <xf numFmtId="0" fontId="1" fillId="0" borderId="0" xfId="0" applyFont="1" applyBorder="1">
      <alignment vertical="center"/>
    </xf>
    <xf numFmtId="0" fontId="1" fillId="0" borderId="0" xfId="0" applyFont="1" applyFill="1" applyBorder="1" applyAlignment="1">
      <alignment vertical="center"/>
    </xf>
    <xf numFmtId="0" fontId="1" fillId="0" borderId="0" xfId="0" applyFont="1" applyBorder="1" applyAlignment="1">
      <alignment vertical="center"/>
    </xf>
    <xf numFmtId="178" fontId="1" fillId="3" borderId="2" xfId="0" applyNumberFormat="1"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179" fontId="1" fillId="3" borderId="3" xfId="0" applyNumberFormat="1" applyFont="1" applyFill="1" applyBorder="1" applyAlignment="1" applyProtection="1">
      <alignment horizontal="center" vertical="center"/>
    </xf>
    <xf numFmtId="176" fontId="1" fillId="3" borderId="3" xfId="0" applyNumberFormat="1" applyFont="1" applyFill="1" applyBorder="1" applyAlignment="1" applyProtection="1">
      <alignment horizontal="center" vertical="center"/>
    </xf>
    <xf numFmtId="180" fontId="1" fillId="3" borderId="3" xfId="0" applyNumberFormat="1" applyFont="1" applyFill="1" applyBorder="1" applyAlignment="1" applyProtection="1">
      <alignment horizontal="center" vertical="center"/>
    </xf>
    <xf numFmtId="178" fontId="1" fillId="3" borderId="4" xfId="0" applyNumberFormat="1"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179" fontId="1" fillId="3" borderId="5" xfId="0" applyNumberFormat="1" applyFont="1" applyFill="1" applyBorder="1" applyAlignment="1" applyProtection="1">
      <alignment horizontal="center" vertical="center" wrapText="1"/>
    </xf>
    <xf numFmtId="176" fontId="1" fillId="3" borderId="5" xfId="0" applyNumberFormat="1" applyFont="1" applyFill="1" applyBorder="1" applyAlignment="1" applyProtection="1">
      <alignment horizontal="center" vertical="center" wrapText="1"/>
    </xf>
    <xf numFmtId="180" fontId="1" fillId="3" borderId="5" xfId="0" applyNumberFormat="1" applyFont="1" applyFill="1" applyBorder="1" applyAlignment="1" applyProtection="1">
      <alignment horizontal="center" vertical="center" wrapText="1"/>
    </xf>
    <xf numFmtId="178" fontId="1" fillId="3" borderId="6" xfId="0" applyNumberFormat="1"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9" fontId="1" fillId="3" borderId="7" xfId="0" applyNumberFormat="1" applyFont="1" applyFill="1" applyBorder="1" applyAlignment="1" applyProtection="1">
      <alignment horizontal="center" vertical="center" wrapText="1"/>
    </xf>
    <xf numFmtId="176" fontId="1" fillId="3" borderId="7" xfId="0" applyNumberFormat="1" applyFont="1" applyFill="1" applyBorder="1" applyAlignment="1" applyProtection="1">
      <alignment horizontal="center" vertical="center" wrapText="1"/>
    </xf>
    <xf numFmtId="180" fontId="5" fillId="3" borderId="7" xfId="0" applyNumberFormat="1" applyFont="1" applyFill="1" applyBorder="1" applyAlignment="1" applyProtection="1">
      <alignment horizontal="center" vertical="center" wrapText="1"/>
    </xf>
    <xf numFmtId="178" fontId="1" fillId="0" borderId="8" xfId="0" applyNumberFormat="1" applyFont="1" applyFill="1" applyBorder="1" applyAlignment="1">
      <alignment horizontal="center" vertical="center"/>
    </xf>
    <xf numFmtId="0" fontId="7" fillId="0" borderId="9" xfId="0" applyFont="1" applyFill="1" applyBorder="1" applyAlignment="1" applyProtection="1">
      <alignment horizontal="center" vertical="center" wrapText="1"/>
    </xf>
    <xf numFmtId="9" fontId="6" fillId="0" borderId="9" xfId="0" applyNumberFormat="1" applyFont="1" applyFill="1" applyBorder="1" applyAlignment="1" applyProtection="1">
      <alignment horizontal="center" vertical="center" wrapText="1"/>
    </xf>
    <xf numFmtId="176" fontId="1" fillId="0" borderId="9" xfId="0" applyNumberFormat="1" applyFont="1" applyFill="1" applyBorder="1" applyAlignment="1" applyProtection="1">
      <alignment horizontal="center" vertical="center" wrapText="1"/>
    </xf>
    <xf numFmtId="180" fontId="6" fillId="0" borderId="9" xfId="0" applyNumberFormat="1" applyFont="1" applyFill="1" applyBorder="1" applyAlignment="1" applyProtection="1">
      <alignment horizontal="center" vertical="center" wrapText="1"/>
    </xf>
    <xf numFmtId="179" fontId="5" fillId="0" borderId="9" xfId="0" applyNumberFormat="1" applyFont="1" applyFill="1" applyBorder="1" applyAlignment="1" applyProtection="1">
      <alignment horizontal="center" vertical="center" wrapText="1"/>
    </xf>
    <xf numFmtId="0" fontId="7" fillId="0" borderId="9" xfId="0" applyFont="1" applyFill="1" applyBorder="1" applyAlignment="1">
      <alignment horizontal="center" vertical="center"/>
    </xf>
    <xf numFmtId="9" fontId="1" fillId="0" borderId="9" xfId="0" applyNumberFormat="1"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10" fontId="1" fillId="0" borderId="9" xfId="0" applyNumberFormat="1" applyFont="1" applyFill="1" applyBorder="1" applyAlignment="1" applyProtection="1">
      <alignment horizontal="center" vertical="center" wrapText="1"/>
    </xf>
    <xf numFmtId="0" fontId="7" fillId="0" borderId="9" xfId="49" applyFont="1" applyFill="1" applyBorder="1" applyAlignment="1">
      <alignment horizontal="center" vertical="center" wrapText="1"/>
    </xf>
    <xf numFmtId="180" fontId="1" fillId="0" borderId="9" xfId="0" applyNumberFormat="1" applyFont="1" applyFill="1" applyBorder="1" applyAlignment="1" applyProtection="1">
      <alignment horizontal="center" vertical="center" wrapText="1"/>
    </xf>
    <xf numFmtId="179" fontId="1" fillId="0" borderId="9" xfId="0" applyNumberFormat="1" applyFont="1" applyFill="1" applyBorder="1" applyAlignment="1" applyProtection="1">
      <alignment horizontal="center" vertical="center" wrapText="1"/>
    </xf>
    <xf numFmtId="178" fontId="1" fillId="0" borderId="8" xfId="0" applyNumberFormat="1" applyFont="1" applyFill="1" applyBorder="1" applyAlignment="1" applyProtection="1">
      <alignment horizontal="center" vertical="center" wrapText="1"/>
    </xf>
    <xf numFmtId="176" fontId="7" fillId="0" borderId="9" xfId="0" applyNumberFormat="1" applyFont="1" applyFill="1" applyBorder="1" applyAlignment="1" applyProtection="1">
      <alignment horizontal="center" vertical="center" wrapText="1"/>
    </xf>
    <xf numFmtId="178" fontId="1" fillId="0" borderId="10" xfId="0" applyNumberFormat="1"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9" fontId="1" fillId="0" borderId="11" xfId="0" applyNumberFormat="1" applyFont="1" applyFill="1" applyBorder="1" applyAlignment="1" applyProtection="1">
      <alignment horizontal="center" vertical="center" wrapText="1"/>
    </xf>
    <xf numFmtId="181" fontId="1" fillId="0" borderId="11"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center" vertical="center" wrapText="1"/>
    </xf>
    <xf numFmtId="178" fontId="1" fillId="0" borderId="4"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9" fontId="5" fillId="0" borderId="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10" fontId="5" fillId="0" borderId="5" xfId="0" applyNumberFormat="1" applyFont="1" applyFill="1" applyBorder="1" applyAlignment="1" applyProtection="1">
      <alignment horizontal="center" vertical="center" wrapText="1"/>
    </xf>
    <xf numFmtId="178" fontId="1" fillId="0" borderId="12" xfId="0" applyNumberFormat="1"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9" fontId="5" fillId="0" borderId="13"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center" vertical="center" wrapText="1"/>
    </xf>
    <xf numFmtId="10" fontId="5" fillId="0" borderId="13" xfId="0" applyNumberFormat="1"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180" fontId="1" fillId="0" borderId="11" xfId="0" applyNumberFormat="1" applyFont="1" applyFill="1" applyBorder="1" applyAlignment="1" applyProtection="1">
      <alignment horizontal="center" vertical="center" wrapText="1"/>
    </xf>
    <xf numFmtId="176" fontId="1" fillId="0" borderId="11"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protection locked="0"/>
    </xf>
    <xf numFmtId="180" fontId="5" fillId="0" borderId="5" xfId="0" applyNumberFormat="1" applyFont="1" applyFill="1" applyBorder="1" applyAlignment="1" applyProtection="1">
      <alignment horizontal="center" vertical="center" wrapText="1"/>
    </xf>
    <xf numFmtId="176" fontId="1" fillId="0" borderId="5" xfId="0" applyNumberFormat="1" applyFont="1" applyFill="1" applyBorder="1" applyAlignment="1" applyProtection="1">
      <alignment horizontal="center" vertical="center" wrapText="1"/>
    </xf>
    <xf numFmtId="179" fontId="1" fillId="0" borderId="5"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9" fontId="1" fillId="0" borderId="5" xfId="0" applyNumberFormat="1" applyFont="1" applyFill="1" applyBorder="1" applyAlignment="1" applyProtection="1">
      <alignment horizontal="center" vertical="center" wrapText="1"/>
      <protection locked="0"/>
    </xf>
    <xf numFmtId="180" fontId="1" fillId="0" borderId="5" xfId="0" applyNumberFormat="1" applyFont="1" applyFill="1" applyBorder="1" applyAlignment="1" applyProtection="1">
      <alignment horizontal="center" vertical="center" wrapText="1"/>
      <protection locked="0"/>
    </xf>
    <xf numFmtId="176" fontId="1" fillId="0" borderId="5" xfId="0" applyNumberFormat="1" applyFont="1" applyFill="1" applyBorder="1" applyAlignment="1" applyProtection="1">
      <alignment horizontal="center" vertical="center" wrapText="1"/>
      <protection locked="0"/>
    </xf>
    <xf numFmtId="179" fontId="1" fillId="0" borderId="5" xfId="0" applyNumberFormat="1" applyFont="1" applyFill="1" applyBorder="1" applyAlignment="1" applyProtection="1">
      <alignment horizontal="center" vertical="center" wrapText="1"/>
      <protection locked="0"/>
    </xf>
    <xf numFmtId="9" fontId="1" fillId="0" borderId="5" xfId="0" applyNumberFormat="1" applyFont="1" applyFill="1" applyBorder="1" applyAlignment="1" applyProtection="1">
      <alignment horizontal="center" vertical="center" wrapText="1"/>
    </xf>
    <xf numFmtId="180" fontId="1" fillId="0" borderId="5" xfId="0" applyNumberFormat="1"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9" fontId="1" fillId="0" borderId="13" xfId="0" applyNumberFormat="1" applyFont="1" applyFill="1" applyBorder="1" applyAlignment="1" applyProtection="1">
      <alignment horizontal="center" vertical="center" wrapText="1"/>
    </xf>
    <xf numFmtId="180" fontId="1" fillId="0" borderId="13" xfId="0" applyNumberFormat="1" applyFont="1" applyFill="1" applyBorder="1" applyAlignment="1" applyProtection="1">
      <alignment horizontal="center" vertical="center" wrapText="1"/>
    </xf>
    <xf numFmtId="176" fontId="1" fillId="0" borderId="13" xfId="0" applyNumberFormat="1" applyFont="1" applyFill="1" applyBorder="1" applyAlignment="1" applyProtection="1">
      <alignment horizontal="center" vertical="center" wrapText="1"/>
    </xf>
    <xf numFmtId="179" fontId="1" fillId="0" borderId="13" xfId="0" applyNumberFormat="1" applyFont="1" applyFill="1" applyBorder="1" applyAlignment="1" applyProtection="1">
      <alignment horizontal="center" vertical="center" wrapText="1"/>
    </xf>
    <xf numFmtId="178" fontId="5" fillId="0" borderId="8" xfId="0" applyNumberFormat="1"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9" fontId="5" fillId="0" borderId="9"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xf>
    <xf numFmtId="10" fontId="5" fillId="0" borderId="9" xfId="0" applyNumberFormat="1" applyFont="1" applyFill="1" applyBorder="1" applyAlignment="1">
      <alignment horizontal="center" vertical="center" wrapText="1"/>
    </xf>
    <xf numFmtId="178" fontId="5" fillId="0" borderId="14" xfId="0" applyNumberFormat="1" applyFont="1" applyFill="1" applyBorder="1" applyAlignment="1" applyProtection="1">
      <alignment horizontal="center" vertical="center" wrapText="1"/>
    </xf>
    <xf numFmtId="9" fontId="5" fillId="0" borderId="11"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0" fontId="5" fillId="0" borderId="1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10" fontId="5" fillId="0" borderId="5" xfId="0" applyNumberFormat="1"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10" fontId="5" fillId="0" borderId="13" xfId="0" applyNumberFormat="1" applyFont="1" applyFill="1" applyBorder="1" applyAlignment="1">
      <alignment horizontal="center" vertical="center" wrapText="1"/>
    </xf>
    <xf numFmtId="178" fontId="1" fillId="0" borderId="2" xfId="0" applyNumberFormat="1"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9" fontId="5" fillId="0" borderId="3" xfId="0" applyNumberFormat="1"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10" fontId="1" fillId="0" borderId="3" xfId="0" applyNumberFormat="1"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1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178" fontId="1" fillId="0" borderId="6" xfId="0" applyNumberFormat="1"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9" fontId="1" fillId="0" borderId="7" xfId="0" applyNumberFormat="1"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10" fontId="1" fillId="0" borderId="7" xfId="0" applyNumberFormat="1" applyFont="1" applyFill="1" applyBorder="1" applyAlignment="1" applyProtection="1">
      <alignment horizontal="center" vertical="center" wrapText="1"/>
    </xf>
    <xf numFmtId="9" fontId="1" fillId="0" borderId="3"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10" fontId="1" fillId="0" borderId="13" xfId="0" applyNumberFormat="1" applyFont="1" applyFill="1" applyBorder="1" applyAlignment="1" applyProtection="1">
      <alignment horizontal="center" vertical="center" wrapText="1"/>
    </xf>
    <xf numFmtId="177" fontId="5" fillId="0" borderId="9" xfId="0" applyNumberFormat="1" applyFont="1" applyFill="1" applyBorder="1" applyAlignment="1" applyProtection="1">
      <alignment horizontal="center" vertical="center" wrapText="1"/>
    </xf>
    <xf numFmtId="176" fontId="5" fillId="0" borderId="9" xfId="0" applyNumberFormat="1" applyFont="1" applyFill="1" applyBorder="1" applyAlignment="1" applyProtection="1">
      <alignment horizontal="center" vertical="center" wrapText="1"/>
    </xf>
    <xf numFmtId="178" fontId="5" fillId="0" borderId="9" xfId="0" applyNumberFormat="1" applyFont="1" applyFill="1" applyBorder="1" applyAlignment="1" applyProtection="1">
      <alignment horizontal="center" vertical="center" wrapText="1"/>
    </xf>
    <xf numFmtId="178" fontId="5" fillId="0" borderId="10" xfId="0" applyNumberFormat="1" applyFont="1" applyFill="1" applyBorder="1" applyAlignment="1" applyProtection="1">
      <alignment horizontal="center" vertical="center" wrapText="1"/>
    </xf>
    <xf numFmtId="179" fontId="5" fillId="0" borderId="11" xfId="0" applyNumberFormat="1" applyFont="1" applyFill="1" applyBorder="1" applyAlignment="1" applyProtection="1">
      <alignment horizontal="center" vertical="center" wrapText="1"/>
    </xf>
    <xf numFmtId="177" fontId="5" fillId="0" borderId="11" xfId="0" applyNumberFormat="1" applyFont="1" applyFill="1" applyBorder="1" applyAlignment="1" applyProtection="1">
      <alignment horizontal="center" vertical="center" wrapText="1"/>
    </xf>
    <xf numFmtId="178" fontId="5" fillId="0" borderId="11" xfId="0" applyNumberFormat="1" applyFont="1" applyFill="1" applyBorder="1" applyAlignment="1" applyProtection="1">
      <alignment horizontal="center" vertical="center" wrapText="1"/>
    </xf>
    <xf numFmtId="10" fontId="5" fillId="0" borderId="11" xfId="0" applyNumberFormat="1" applyFont="1" applyFill="1" applyBorder="1" applyAlignment="1" applyProtection="1">
      <alignment horizontal="center" vertical="center" wrapText="1"/>
    </xf>
    <xf numFmtId="178" fontId="5" fillId="0" borderId="4" xfId="0" applyNumberFormat="1" applyFont="1" applyFill="1" applyBorder="1" applyAlignment="1" applyProtection="1">
      <alignment horizontal="center" vertical="center" wrapText="1"/>
    </xf>
    <xf numFmtId="179" fontId="5" fillId="0" borderId="5" xfId="0" applyNumberFormat="1" applyFont="1" applyFill="1" applyBorder="1" applyAlignment="1" applyProtection="1">
      <alignment horizontal="center" vertical="center" wrapText="1"/>
    </xf>
    <xf numFmtId="177" fontId="5" fillId="0" borderId="5"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5" fillId="0" borderId="12" xfId="0" applyNumberFormat="1" applyFont="1" applyFill="1" applyBorder="1" applyAlignment="1" applyProtection="1">
      <alignment horizontal="center" vertical="center" wrapText="1"/>
    </xf>
    <xf numFmtId="179" fontId="5" fillId="0" borderId="13" xfId="0" applyNumberFormat="1" applyFont="1" applyFill="1" applyBorder="1" applyAlignment="1" applyProtection="1">
      <alignment horizontal="center" vertical="center" wrapText="1"/>
    </xf>
    <xf numFmtId="177" fontId="5" fillId="0" borderId="13" xfId="0" applyNumberFormat="1" applyFont="1" applyFill="1" applyBorder="1" applyAlignment="1" applyProtection="1">
      <alignment horizontal="center" vertical="center" wrapText="1"/>
    </xf>
    <xf numFmtId="178" fontId="5" fillId="0" borderId="13" xfId="0" applyNumberFormat="1"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10" fontId="5" fillId="0" borderId="7" xfId="0" applyNumberFormat="1"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10" fontId="5" fillId="0" borderId="9" xfId="0" applyNumberFormat="1" applyFont="1" applyFill="1" applyBorder="1" applyAlignment="1" applyProtection="1">
      <alignment horizontal="center" vertical="center" wrapText="1"/>
    </xf>
    <xf numFmtId="0" fontId="1" fillId="3" borderId="3" xfId="0" applyFont="1" applyFill="1" applyBorder="1" applyAlignment="1" applyProtection="1">
      <alignment horizontal="center" vertical="center"/>
    </xf>
    <xf numFmtId="9" fontId="1" fillId="3" borderId="3" xfId="0" applyNumberFormat="1" applyFont="1" applyFill="1" applyBorder="1" applyAlignment="1" applyProtection="1">
      <alignment horizontal="center" vertical="center"/>
    </xf>
    <xf numFmtId="9" fontId="1" fillId="3" borderId="5" xfId="0" applyNumberFormat="1"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shrinkToFit="1"/>
    </xf>
    <xf numFmtId="0" fontId="1" fillId="0" borderId="5" xfId="0" applyFont="1" applyFill="1" applyBorder="1" applyAlignment="1" applyProtection="1">
      <alignment horizontal="center" vertical="center" shrinkToFit="1"/>
    </xf>
    <xf numFmtId="181" fontId="1" fillId="0" borderId="5" xfId="0" applyNumberFormat="1" applyFont="1" applyFill="1" applyBorder="1" applyAlignment="1" applyProtection="1">
      <alignment horizontal="center" vertical="center" wrapText="1"/>
    </xf>
    <xf numFmtId="181" fontId="1" fillId="0" borderId="9" xfId="0" applyNumberFormat="1" applyFont="1" applyFill="1" applyBorder="1" applyAlignment="1" applyProtection="1">
      <alignment horizontal="center" vertical="center" wrapText="1"/>
    </xf>
    <xf numFmtId="9" fontId="1" fillId="3" borderId="3" xfId="0" applyNumberFormat="1" applyFont="1" applyFill="1" applyBorder="1" applyAlignment="1" applyProtection="1">
      <alignment horizontal="center" vertical="center" wrapText="1"/>
    </xf>
    <xf numFmtId="180" fontId="1" fillId="3" borderId="3" xfId="0" applyNumberFormat="1" applyFont="1" applyFill="1" applyBorder="1" applyAlignment="1" applyProtection="1">
      <alignment horizontal="center" vertical="center" wrapText="1"/>
    </xf>
    <xf numFmtId="179" fontId="1" fillId="3" borderId="3" xfId="0" applyNumberFormat="1" applyFont="1" applyFill="1" applyBorder="1" applyAlignment="1" applyProtection="1">
      <alignment horizontal="center" vertical="center" wrapText="1"/>
    </xf>
    <xf numFmtId="180" fontId="1" fillId="3" borderId="7" xfId="0" applyNumberFormat="1" applyFont="1" applyFill="1" applyBorder="1" applyAlignment="1" applyProtection="1">
      <alignment horizontal="center" vertical="center" wrapText="1"/>
    </xf>
    <xf numFmtId="179" fontId="6" fillId="0" borderId="9" xfId="0" applyNumberFormat="1" applyFont="1" applyFill="1" applyBorder="1" applyAlignment="1" applyProtection="1">
      <alignment horizontal="center" vertical="center" wrapText="1"/>
    </xf>
    <xf numFmtId="10" fontId="1" fillId="0" borderId="9" xfId="0" applyNumberFormat="1" applyFont="1" applyFill="1" applyBorder="1" applyAlignment="1" applyProtection="1">
      <alignment horizontal="center" vertical="center"/>
    </xf>
    <xf numFmtId="10" fontId="1" fillId="0" borderId="11" xfId="0" applyNumberFormat="1" applyFont="1" applyFill="1" applyBorder="1" applyAlignment="1" applyProtection="1">
      <alignment horizontal="center" vertical="center" wrapText="1"/>
    </xf>
    <xf numFmtId="49" fontId="5" fillId="0" borderId="5"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shrinkToFit="1"/>
    </xf>
    <xf numFmtId="180" fontId="5" fillId="0" borderId="11" xfId="0" applyNumberFormat="1" applyFont="1" applyFill="1" applyBorder="1" applyAlignment="1" applyProtection="1">
      <alignment horizontal="center" vertical="center" wrapText="1"/>
    </xf>
    <xf numFmtId="176" fontId="5" fillId="0" borderId="11" xfId="0" applyNumberFormat="1" applyFont="1" applyFill="1" applyBorder="1" applyAlignment="1" applyProtection="1">
      <alignment horizontal="center" vertical="center" wrapText="1"/>
    </xf>
    <xf numFmtId="176" fontId="5" fillId="0" borderId="5" xfId="0" applyNumberFormat="1" applyFont="1" applyFill="1" applyBorder="1" applyAlignment="1" applyProtection="1">
      <alignment horizontal="center" vertical="center" wrapText="1"/>
    </xf>
    <xf numFmtId="179" fontId="5" fillId="0" borderId="7" xfId="0" applyNumberFormat="1" applyFont="1" applyFill="1" applyBorder="1" applyAlignment="1" applyProtection="1">
      <alignment horizontal="center" vertical="center" wrapText="1"/>
    </xf>
    <xf numFmtId="9" fontId="5" fillId="0" borderId="9" xfId="0" applyNumberFormat="1" applyFont="1" applyFill="1" applyBorder="1" applyAlignment="1" applyProtection="1">
      <alignment horizontal="center" vertical="center"/>
    </xf>
    <xf numFmtId="176" fontId="1" fillId="3" borderId="3" xfId="0" applyNumberFormat="1" applyFont="1" applyFill="1" applyBorder="1" applyAlignment="1" applyProtection="1">
      <alignment horizontal="center" vertical="center" wrapText="1"/>
    </xf>
    <xf numFmtId="176" fontId="6" fillId="0" borderId="9" xfId="0" applyNumberFormat="1" applyFont="1" applyFill="1" applyBorder="1" applyAlignment="1" applyProtection="1">
      <alignment horizontal="center" vertical="center" wrapText="1"/>
    </xf>
    <xf numFmtId="0" fontId="5" fillId="0" borderId="9" xfId="0" applyNumberFormat="1" applyFont="1" applyFill="1" applyBorder="1" applyAlignment="1">
      <alignment horizontal="center" vertical="center" wrapText="1"/>
    </xf>
    <xf numFmtId="176" fontId="5" fillId="0" borderId="13" xfId="0" applyNumberFormat="1" applyFont="1" applyFill="1" applyBorder="1" applyAlignment="1" applyProtection="1">
      <alignment horizontal="center" vertical="center" wrapText="1"/>
    </xf>
    <xf numFmtId="182" fontId="5" fillId="0" borderId="9"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181" fontId="6" fillId="0" borderId="9" xfId="0" applyNumberFormat="1" applyFont="1" applyFill="1" applyBorder="1" applyAlignment="1" applyProtection="1">
      <alignment horizontal="center" vertical="center" wrapText="1"/>
    </xf>
    <xf numFmtId="181" fontId="5" fillId="0" borderId="11" xfId="0" applyNumberFormat="1"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shrinkToFit="1"/>
    </xf>
    <xf numFmtId="0" fontId="1" fillId="0" borderId="11" xfId="0" applyFont="1" applyFill="1" applyBorder="1" applyAlignment="1" applyProtection="1">
      <alignment horizontal="center" vertical="center" shrinkToFit="1"/>
    </xf>
    <xf numFmtId="0" fontId="1"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1"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9" fontId="5" fillId="0" borderId="9" xfId="0" applyNumberFormat="1" applyFont="1" applyFill="1" applyBorder="1" applyAlignment="1">
      <alignment horizontal="center" vertical="center" wrapText="1"/>
    </xf>
    <xf numFmtId="0" fontId="1" fillId="0" borderId="3" xfId="0" applyNumberFormat="1" applyFont="1" applyFill="1" applyBorder="1" applyAlignment="1" applyProtection="1">
      <alignment horizontal="center" vertical="center" shrinkToFit="1"/>
    </xf>
    <xf numFmtId="176" fontId="5" fillId="0" borderId="9" xfId="0" applyNumberFormat="1" applyFont="1" applyFill="1" applyBorder="1" applyAlignment="1">
      <alignment horizontal="center" vertical="center" wrapText="1"/>
    </xf>
    <xf numFmtId="0" fontId="1" fillId="3" borderId="18"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179" fontId="1" fillId="3" borderId="7" xfId="0" applyNumberFormat="1"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1" fillId="0" borderId="21"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xf>
    <xf numFmtId="176" fontId="6" fillId="0" borderId="11" xfId="0" applyNumberFormat="1"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176" fontId="6" fillId="0" borderId="5" xfId="0" applyNumberFormat="1"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176" fontId="6" fillId="0" borderId="13" xfId="0" applyNumberFormat="1"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176" fontId="6" fillId="0" borderId="21" xfId="0" applyNumberFormat="1"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6" fontId="6" fillId="0" borderId="3" xfId="0" applyNumberFormat="1"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176" fontId="6" fillId="0" borderId="7" xfId="0" applyNumberFormat="1" applyFont="1" applyFill="1" applyBorder="1" applyAlignment="1" applyProtection="1">
      <alignment horizontal="center" vertical="center" wrapText="1"/>
    </xf>
    <xf numFmtId="176" fontId="2" fillId="0" borderId="0" xfId="0" applyNumberFormat="1" applyFont="1" applyFill="1" applyBorder="1" applyAlignment="1" applyProtection="1"/>
    <xf numFmtId="0" fontId="10" fillId="0" borderId="0" xfId="0" applyFont="1" applyFill="1" applyBorder="1" applyAlignment="1" applyProtection="1"/>
    <xf numFmtId="0" fontId="10" fillId="0" borderId="1" xfId="0" applyFont="1" applyFill="1" applyBorder="1" applyAlignment="1" applyProtection="1"/>
    <xf numFmtId="178" fontId="5" fillId="0" borderId="2" xfId="0" applyNumberFormat="1" applyFont="1" applyFill="1" applyBorder="1" applyAlignment="1" applyProtection="1">
      <alignment horizontal="center" vertical="center" wrapText="1"/>
    </xf>
    <xf numFmtId="176" fontId="1" fillId="0" borderId="3" xfId="0" applyNumberFormat="1" applyFont="1" applyFill="1" applyBorder="1" applyAlignment="1" applyProtection="1">
      <alignment horizontal="center" vertical="center" wrapText="1"/>
    </xf>
    <xf numFmtId="0" fontId="1" fillId="0" borderId="11" xfId="50" applyFont="1" applyFill="1" applyBorder="1" applyAlignment="1" applyProtection="1">
      <alignment horizontal="center" vertical="center" wrapText="1"/>
    </xf>
    <xf numFmtId="179" fontId="1" fillId="0" borderId="11" xfId="50" applyNumberFormat="1" applyFont="1" applyFill="1" applyBorder="1" applyAlignment="1" applyProtection="1">
      <alignment horizontal="center" vertical="center" wrapText="1"/>
    </xf>
    <xf numFmtId="176" fontId="1" fillId="0" borderId="11" xfId="50" applyNumberFormat="1" applyFont="1" applyFill="1" applyBorder="1" applyAlignment="1" applyProtection="1">
      <alignment horizontal="center" vertical="center" wrapText="1"/>
    </xf>
    <xf numFmtId="0" fontId="1" fillId="0" borderId="11" xfId="50" applyNumberFormat="1" applyFont="1" applyFill="1" applyBorder="1" applyAlignment="1" applyProtection="1">
      <alignment horizontal="center" vertical="center" wrapText="1"/>
    </xf>
    <xf numFmtId="177" fontId="1" fillId="0" borderId="5" xfId="0" applyNumberFormat="1" applyFont="1" applyFill="1" applyBorder="1" applyAlignment="1" applyProtection="1">
      <alignment horizontal="center" vertical="center" wrapText="1"/>
    </xf>
    <xf numFmtId="0" fontId="1" fillId="0" borderId="5" xfId="51" applyFont="1" applyFill="1" applyBorder="1" applyAlignment="1" applyProtection="1">
      <alignment horizontal="center" vertical="center" wrapText="1"/>
    </xf>
    <xf numFmtId="9" fontId="1" fillId="0" borderId="5" xfId="51" applyNumberFormat="1" applyFont="1" applyFill="1" applyBorder="1" applyAlignment="1" applyProtection="1">
      <alignment horizontal="center" vertical="center" wrapText="1"/>
    </xf>
    <xf numFmtId="0" fontId="1" fillId="0" borderId="5" xfId="51" applyNumberFormat="1" applyFont="1" applyFill="1" applyBorder="1" applyAlignment="1" applyProtection="1">
      <alignment horizontal="center" vertical="center" wrapText="1"/>
    </xf>
    <xf numFmtId="10" fontId="1" fillId="0" borderId="5" xfId="51" applyNumberFormat="1" applyFont="1" applyFill="1" applyBorder="1" applyAlignment="1" applyProtection="1">
      <alignment horizontal="center" vertical="center" wrapText="1"/>
    </xf>
    <xf numFmtId="177" fontId="5" fillId="0" borderId="7"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178" fontId="6" fillId="0" borderId="8"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178" fontId="6" fillId="0" borderId="2" xfId="0" applyNumberFormat="1" applyFont="1" applyFill="1" applyBorder="1" applyAlignment="1" applyProtection="1">
      <alignment horizontal="center" vertical="center" wrapText="1"/>
    </xf>
    <xf numFmtId="9" fontId="6" fillId="0" borderId="3"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10" fontId="6" fillId="0" borderId="3" xfId="0" applyNumberFormat="1" applyFont="1" applyFill="1" applyBorder="1" applyAlignment="1" applyProtection="1">
      <alignment horizontal="center" vertical="center" wrapText="1"/>
    </xf>
    <xf numFmtId="178" fontId="6" fillId="0" borderId="4" xfId="0" applyNumberFormat="1" applyFont="1" applyFill="1" applyBorder="1" applyAlignment="1" applyProtection="1">
      <alignment horizontal="center" vertical="center" wrapText="1"/>
    </xf>
    <xf numFmtId="9" fontId="6" fillId="0" borderId="5"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10" fontId="6" fillId="0" borderId="5" xfId="0" applyNumberFormat="1" applyFont="1" applyFill="1" applyBorder="1" applyAlignment="1" applyProtection="1">
      <alignment horizontal="center" vertical="center" wrapText="1"/>
    </xf>
    <xf numFmtId="178" fontId="6" fillId="0" borderId="12" xfId="0" applyNumberFormat="1" applyFont="1" applyFill="1" applyBorder="1" applyAlignment="1" applyProtection="1">
      <alignment horizontal="center" vertical="center" wrapText="1"/>
    </xf>
    <xf numFmtId="179" fontId="6" fillId="0" borderId="13" xfId="0" applyNumberFormat="1" applyFont="1" applyFill="1" applyBorder="1" applyAlignment="1" applyProtection="1">
      <alignment horizontal="center" vertical="center" wrapText="1"/>
    </xf>
    <xf numFmtId="180" fontId="6" fillId="0" borderId="13"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11" fillId="0" borderId="13" xfId="0" applyFont="1" applyFill="1" applyBorder="1" applyAlignment="1">
      <alignment horizontal="center" vertical="center"/>
    </xf>
    <xf numFmtId="10" fontId="11" fillId="0" borderId="13" xfId="0" applyNumberFormat="1" applyFont="1" applyFill="1" applyBorder="1" applyAlignment="1">
      <alignment horizontal="center" vertical="center"/>
    </xf>
    <xf numFmtId="0" fontId="1" fillId="0" borderId="3" xfId="0" applyNumberFormat="1" applyFont="1" applyFill="1" applyBorder="1" applyAlignment="1" applyProtection="1">
      <alignment horizontal="center" vertical="center" wrapText="1"/>
    </xf>
    <xf numFmtId="10" fontId="5" fillId="0" borderId="3" xfId="0" applyNumberFormat="1" applyFont="1" applyFill="1" applyBorder="1" applyAlignment="1" applyProtection="1">
      <alignment horizontal="center" vertical="center" wrapText="1"/>
    </xf>
    <xf numFmtId="176" fontId="1" fillId="0" borderId="9" xfId="0" applyNumberFormat="1" applyFont="1" applyFill="1" applyBorder="1" applyAlignment="1">
      <alignment horizontal="center" vertical="center"/>
    </xf>
    <xf numFmtId="177" fontId="7" fillId="0" borderId="25"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xf numFmtId="177" fontId="1" fillId="0" borderId="9" xfId="0" applyNumberFormat="1" applyFont="1" applyFill="1" applyBorder="1" applyAlignment="1">
      <alignment horizontal="center" vertical="center"/>
    </xf>
    <xf numFmtId="181" fontId="1" fillId="0" borderId="13" xfId="0" applyNumberFormat="1" applyFont="1" applyFill="1" applyBorder="1" applyAlignment="1" applyProtection="1">
      <alignment horizontal="center" vertical="center" wrapText="1"/>
    </xf>
    <xf numFmtId="9" fontId="1" fillId="0" borderId="9" xfId="50" applyNumberFormat="1" applyFont="1" applyFill="1" applyBorder="1" applyAlignment="1" applyProtection="1">
      <alignment horizontal="center" vertical="center" wrapText="1"/>
    </xf>
    <xf numFmtId="9" fontId="1" fillId="0" borderId="11" xfId="50" applyNumberFormat="1" applyFont="1" applyFill="1" applyBorder="1" applyAlignment="1" applyProtection="1">
      <alignment horizontal="center" vertical="center" wrapText="1"/>
    </xf>
    <xf numFmtId="181" fontId="5" fillId="0" borderId="7" xfId="0" applyNumberFormat="1" applyFont="1" applyFill="1" applyBorder="1" applyAlignment="1" applyProtection="1">
      <alignment horizontal="center" vertical="center" wrapText="1"/>
    </xf>
    <xf numFmtId="9" fontId="6" fillId="0" borderId="13" xfId="0" applyNumberFormat="1" applyFont="1" applyFill="1" applyBorder="1" applyAlignment="1" applyProtection="1">
      <alignment horizontal="center" vertical="center" wrapText="1"/>
    </xf>
    <xf numFmtId="180" fontId="1" fillId="0" borderId="11" xfId="5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xf>
    <xf numFmtId="10" fontId="6" fillId="0" borderId="9" xfId="0" applyNumberFormat="1" applyFont="1" applyFill="1" applyBorder="1" applyAlignment="1" applyProtection="1">
      <alignment horizontal="center" vertical="center" wrapText="1"/>
    </xf>
    <xf numFmtId="10" fontId="11" fillId="0" borderId="5" xfId="0" applyNumberFormat="1" applyFont="1" applyFill="1" applyBorder="1" applyAlignment="1">
      <alignment horizontal="center" vertical="center"/>
    </xf>
    <xf numFmtId="183" fontId="1" fillId="0" borderId="9" xfId="0" applyNumberFormat="1" applyFont="1" applyFill="1" applyBorder="1" applyAlignment="1" applyProtection="1">
      <alignment horizontal="center" vertical="center" wrapText="1"/>
    </xf>
    <xf numFmtId="49" fontId="5" fillId="0" borderId="11" xfId="0" applyNumberFormat="1"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178" fontId="1" fillId="0" borderId="11" xfId="50" applyNumberFormat="1" applyFont="1" applyFill="1" applyBorder="1" applyAlignment="1" applyProtection="1">
      <alignment horizontal="center" vertical="center" wrapText="1"/>
    </xf>
    <xf numFmtId="181" fontId="1" fillId="0" borderId="11" xfId="50" applyNumberFormat="1" applyFont="1" applyFill="1" applyBorder="1" applyAlignment="1" applyProtection="1">
      <alignment horizontal="center" vertical="center" wrapText="1"/>
    </xf>
    <xf numFmtId="179" fontId="1" fillId="0" borderId="5" xfId="50" applyNumberFormat="1" applyFont="1" applyFill="1" applyBorder="1" applyAlignment="1" applyProtection="1">
      <alignment horizontal="center" vertical="center" wrapText="1"/>
    </xf>
    <xf numFmtId="178" fontId="1" fillId="0" borderId="5" xfId="0" applyNumberFormat="1" applyFont="1" applyFill="1" applyBorder="1" applyAlignment="1" applyProtection="1">
      <alignment horizontal="center" vertical="center" wrapText="1"/>
    </xf>
    <xf numFmtId="178" fontId="1" fillId="0" borderId="5" xfId="51" applyNumberFormat="1" applyFont="1" applyFill="1" applyBorder="1" applyAlignment="1" applyProtection="1">
      <alignment horizontal="center" vertical="center" wrapText="1"/>
    </xf>
    <xf numFmtId="178" fontId="5" fillId="0" borderId="7" xfId="0" applyNumberFormat="1" applyFont="1" applyFill="1" applyBorder="1" applyAlignment="1" applyProtection="1">
      <alignment horizontal="center" vertical="center" wrapText="1"/>
    </xf>
    <xf numFmtId="179" fontId="1" fillId="0" borderId="7" xfId="50" applyNumberFormat="1" applyFont="1" applyFill="1" applyBorder="1" applyAlignment="1" applyProtection="1">
      <alignment horizontal="center" vertical="center" wrapText="1"/>
    </xf>
    <xf numFmtId="181" fontId="5" fillId="0" borderId="5" xfId="0" applyNumberFormat="1" applyFont="1" applyFill="1" applyBorder="1" applyAlignment="1" applyProtection="1">
      <alignment horizontal="center" vertical="center" wrapText="1"/>
    </xf>
    <xf numFmtId="0" fontId="5" fillId="0" borderId="5" xfId="0" applyFont="1" applyFill="1" applyBorder="1" applyAlignment="1">
      <alignment horizontal="center" vertical="center" wrapText="1"/>
    </xf>
    <xf numFmtId="178" fontId="1" fillId="0" borderId="9" xfId="0" applyNumberFormat="1" applyFont="1" applyFill="1" applyBorder="1" applyAlignment="1" applyProtection="1">
      <alignment horizontal="center" vertical="center" wrapText="1"/>
    </xf>
    <xf numFmtId="177" fontId="1" fillId="0" borderId="9" xfId="0" applyNumberFormat="1" applyFont="1" applyFill="1" applyBorder="1" applyAlignment="1" applyProtection="1">
      <alignment horizontal="center" vertical="center" wrapText="1"/>
    </xf>
    <xf numFmtId="0" fontId="5" fillId="0" borderId="11" xfId="50" applyFont="1" applyFill="1" applyBorder="1" applyAlignment="1" applyProtection="1">
      <alignment horizontal="center" vertical="center" wrapText="1"/>
    </xf>
    <xf numFmtId="0" fontId="5" fillId="0" borderId="5" xfId="0" applyFont="1" applyFill="1" applyBorder="1" applyAlignment="1">
      <alignment horizontal="center" vertical="center"/>
    </xf>
    <xf numFmtId="0" fontId="1" fillId="0" borderId="26" xfId="0" applyFont="1" applyFill="1" applyBorder="1" applyAlignment="1" applyProtection="1">
      <alignment horizontal="center" vertical="center" wrapText="1"/>
    </xf>
    <xf numFmtId="0" fontId="1" fillId="0" borderId="3" xfId="50" applyFont="1" applyFill="1" applyBorder="1" applyAlignment="1" applyProtection="1">
      <alignment horizontal="center" vertical="center" wrapText="1"/>
    </xf>
    <xf numFmtId="0" fontId="5" fillId="0" borderId="5" xfId="52" applyFont="1" applyFill="1" applyBorder="1" applyAlignment="1">
      <alignment horizontal="center" vertical="center"/>
    </xf>
    <xf numFmtId="179" fontId="5" fillId="0" borderId="3" xfId="0" applyNumberFormat="1" applyFont="1" applyFill="1" applyBorder="1" applyAlignment="1" applyProtection="1">
      <alignment horizontal="center" vertical="center" wrapText="1"/>
    </xf>
    <xf numFmtId="179" fontId="5" fillId="0" borderId="11" xfId="50" applyNumberFormat="1" applyFont="1" applyFill="1" applyBorder="1" applyAlignment="1" applyProtection="1">
      <alignment horizontal="center" vertical="center" wrapText="1"/>
    </xf>
    <xf numFmtId="176" fontId="5" fillId="0" borderId="11" xfId="50" applyNumberFormat="1" applyFont="1" applyFill="1" applyBorder="1" applyAlignment="1" applyProtection="1">
      <alignment horizontal="center" vertical="center" wrapText="1"/>
    </xf>
    <xf numFmtId="179" fontId="5" fillId="0" borderId="5" xfId="50" applyNumberFormat="1" applyFont="1" applyFill="1" applyBorder="1" applyAlignment="1" applyProtection="1">
      <alignment horizontal="center" vertical="center" wrapText="1"/>
    </xf>
    <xf numFmtId="176" fontId="5" fillId="0" borderId="5" xfId="50" applyNumberFormat="1" applyFont="1" applyFill="1" applyBorder="1" applyAlignment="1" applyProtection="1">
      <alignment horizontal="center" vertical="center" wrapText="1"/>
    </xf>
    <xf numFmtId="179" fontId="5" fillId="0" borderId="7" xfId="50" applyNumberFormat="1" applyFont="1" applyFill="1" applyBorder="1" applyAlignment="1" applyProtection="1">
      <alignment horizontal="center" vertical="center" wrapText="1"/>
    </xf>
    <xf numFmtId="0" fontId="1" fillId="0" borderId="7" xfId="51" applyFont="1" applyFill="1" applyBorder="1" applyAlignment="1" applyProtection="1">
      <alignment horizontal="center" vertical="center" wrapText="1"/>
    </xf>
    <xf numFmtId="179" fontId="5" fillId="0" borderId="13" xfId="50" applyNumberFormat="1" applyFont="1" applyFill="1" applyBorder="1" applyAlignment="1" applyProtection="1">
      <alignment horizontal="center" vertical="center" wrapText="1"/>
    </xf>
    <xf numFmtId="179" fontId="5" fillId="0" borderId="3" xfId="50" applyNumberFormat="1"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9" fontId="5" fillId="0" borderId="26" xfId="0" applyNumberFormat="1"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177" fontId="1" fillId="0" borderId="0" xfId="0" applyNumberFormat="1" applyFont="1" applyBorder="1">
      <alignment vertical="center"/>
    </xf>
    <xf numFmtId="17" fontId="1" fillId="0" borderId="0" xfId="0" applyNumberFormat="1" applyFont="1" applyBorder="1">
      <alignment vertical="center"/>
    </xf>
    <xf numFmtId="0" fontId="1" fillId="0" borderId="0" xfId="0" applyFont="1">
      <alignment vertical="center"/>
    </xf>
    <xf numFmtId="0" fontId="1" fillId="0" borderId="0" xfId="0" applyFont="1" applyFill="1" applyAlignment="1">
      <alignment vertical="center"/>
    </xf>
    <xf numFmtId="0" fontId="1" fillId="0" borderId="0" xfId="0" applyFont="1" applyAlignmen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 2" xfId="49"/>
    <cellStyle name="常规 4" xfId="50"/>
    <cellStyle name="常规 5" xfId="51"/>
    <cellStyle name="常规_Sheet1" xfId="52"/>
    <cellStyle name="常规 2" xfId="53"/>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253"/>
  <sheetViews>
    <sheetView tabSelected="1" zoomScale="85" zoomScaleNormal="85" workbookViewId="0">
      <pane xSplit="2" ySplit="4" topLeftCell="V53" activePane="bottomRight" state="frozen"/>
      <selection/>
      <selection pane="topRight"/>
      <selection pane="bottomLeft"/>
      <selection pane="bottomRight" activeCell="AY53" sqref="AY53"/>
    </sheetView>
  </sheetViews>
  <sheetFormatPr defaultColWidth="9" defaultRowHeight="14"/>
  <cols>
    <col min="1" max="1" width="8.88181818181818" style="19"/>
    <col min="2" max="2" width="8.88181818181818" style="20"/>
    <col min="3" max="60" width="7.85454545454545" style="20" customWidth="1"/>
    <col min="61" max="61" width="6.6" style="21" customWidth="1"/>
    <col min="62" max="62" width="6.6" style="22" customWidth="1"/>
    <col min="63" max="16373" width="8.88181818181818" style="20"/>
    <col min="16374" max="16384" width="9" style="20"/>
  </cols>
  <sheetData>
    <row r="1" s="1" customFormat="1" ht="23" customHeight="1" spans="1:124">
      <c r="A1" s="23" t="s">
        <v>0</v>
      </c>
      <c r="B1" s="24" t="s">
        <v>1</v>
      </c>
      <c r="C1" s="25" t="s">
        <v>2</v>
      </c>
      <c r="D1" s="26"/>
      <c r="E1" s="27"/>
      <c r="F1" s="26"/>
      <c r="G1" s="25"/>
      <c r="H1" s="26"/>
      <c r="I1" s="144"/>
      <c r="J1" s="144"/>
      <c r="K1" s="144"/>
      <c r="L1" s="144"/>
      <c r="M1" s="144"/>
      <c r="N1" s="144"/>
      <c r="O1" s="145"/>
      <c r="P1" s="26"/>
      <c r="Q1" s="145"/>
      <c r="R1" s="144"/>
      <c r="S1" s="152" t="s">
        <v>3</v>
      </c>
      <c r="T1" s="24"/>
      <c r="U1" s="152"/>
      <c r="V1" s="153"/>
      <c r="W1" s="154"/>
      <c r="X1" s="153"/>
      <c r="Y1" s="153"/>
      <c r="Z1" s="167"/>
      <c r="AA1" s="24"/>
      <c r="AB1" s="24"/>
      <c r="AC1" s="154"/>
      <c r="AD1" s="24"/>
      <c r="AE1" s="154"/>
      <c r="AF1" s="24"/>
      <c r="AG1" s="152" t="s">
        <v>4</v>
      </c>
      <c r="AH1" s="24"/>
      <c r="AI1" s="154"/>
      <c r="AJ1" s="153"/>
      <c r="AK1" s="152"/>
      <c r="AL1" s="153"/>
      <c r="AM1" s="24" t="s">
        <v>5</v>
      </c>
      <c r="AN1" s="24"/>
      <c r="AO1" s="24"/>
      <c r="AP1" s="24"/>
      <c r="AQ1" s="152"/>
      <c r="AR1" s="167"/>
      <c r="AS1" s="24"/>
      <c r="AT1" s="24"/>
      <c r="AU1" s="24"/>
      <c r="AV1" s="24"/>
      <c r="AW1" s="24"/>
      <c r="AX1" s="24"/>
      <c r="AY1" s="24"/>
      <c r="AZ1" s="24"/>
      <c r="BA1" s="24"/>
      <c r="BB1" s="24"/>
      <c r="BC1" s="24"/>
      <c r="BD1" s="24"/>
      <c r="BE1" s="154" t="s">
        <v>6</v>
      </c>
      <c r="BF1" s="24"/>
      <c r="BG1" s="24"/>
      <c r="BH1" s="24"/>
      <c r="BI1" s="144" t="s">
        <v>7</v>
      </c>
      <c r="BJ1" s="185"/>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6"/>
      <c r="DQ1" s="186"/>
      <c r="DR1" s="186"/>
      <c r="DS1" s="186"/>
      <c r="DT1" s="186"/>
    </row>
    <row r="2" s="1" customFormat="1" ht="23" customHeight="1" spans="1:124">
      <c r="A2" s="28"/>
      <c r="B2" s="29"/>
      <c r="C2" s="30" t="s">
        <v>8</v>
      </c>
      <c r="D2" s="31"/>
      <c r="E2" s="32" t="s">
        <v>9</v>
      </c>
      <c r="F2" s="31"/>
      <c r="G2" s="30"/>
      <c r="H2" s="31"/>
      <c r="I2" s="29" t="s">
        <v>10</v>
      </c>
      <c r="J2" s="29"/>
      <c r="K2" s="29"/>
      <c r="L2" s="29"/>
      <c r="M2" s="29"/>
      <c r="N2" s="29"/>
      <c r="O2" s="146" t="s">
        <v>11</v>
      </c>
      <c r="P2" s="31"/>
      <c r="Q2" s="146" t="s">
        <v>12</v>
      </c>
      <c r="R2" s="29"/>
      <c r="S2" s="146" t="s">
        <v>13</v>
      </c>
      <c r="T2" s="29"/>
      <c r="U2" s="146" t="s">
        <v>14</v>
      </c>
      <c r="V2" s="32"/>
      <c r="W2" s="30" t="s">
        <v>15</v>
      </c>
      <c r="X2" s="32"/>
      <c r="Y2" s="32" t="s">
        <v>16</v>
      </c>
      <c r="Z2" s="31"/>
      <c r="AA2" s="29" t="s">
        <v>17</v>
      </c>
      <c r="AB2" s="29"/>
      <c r="AC2" s="30"/>
      <c r="AD2" s="29"/>
      <c r="AE2" s="30"/>
      <c r="AF2" s="29"/>
      <c r="AG2" s="146" t="s">
        <v>18</v>
      </c>
      <c r="AH2" s="29"/>
      <c r="AI2" s="30" t="s">
        <v>19</v>
      </c>
      <c r="AJ2" s="32"/>
      <c r="AK2" s="146" t="s">
        <v>20</v>
      </c>
      <c r="AL2" s="32"/>
      <c r="AM2" s="29" t="s">
        <v>21</v>
      </c>
      <c r="AN2" s="29"/>
      <c r="AO2" s="29"/>
      <c r="AP2" s="29"/>
      <c r="AQ2" s="146" t="s">
        <v>22</v>
      </c>
      <c r="AR2" s="31"/>
      <c r="AS2" s="29"/>
      <c r="AT2" s="29"/>
      <c r="AU2" s="29" t="s">
        <v>23</v>
      </c>
      <c r="AV2" s="29"/>
      <c r="AW2" s="29" t="s">
        <v>24</v>
      </c>
      <c r="AX2" s="29"/>
      <c r="AY2" s="29"/>
      <c r="AZ2" s="29"/>
      <c r="BA2" s="29" t="s">
        <v>25</v>
      </c>
      <c r="BB2" s="29"/>
      <c r="BC2" s="29"/>
      <c r="BD2" s="29"/>
      <c r="BE2" s="29" t="s">
        <v>26</v>
      </c>
      <c r="BF2" s="29"/>
      <c r="BG2" s="29" t="s">
        <v>27</v>
      </c>
      <c r="BH2" s="29"/>
      <c r="BI2" s="187"/>
      <c r="BJ2" s="188"/>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c r="DH2" s="186"/>
      <c r="DI2" s="186"/>
      <c r="DJ2" s="186"/>
      <c r="DK2" s="186"/>
      <c r="DL2" s="186"/>
      <c r="DM2" s="186"/>
      <c r="DN2" s="186"/>
      <c r="DO2" s="186"/>
      <c r="DP2" s="186"/>
      <c r="DQ2" s="186"/>
      <c r="DR2" s="186"/>
      <c r="DS2" s="186"/>
      <c r="DT2" s="186"/>
    </row>
    <row r="3" s="2" customFormat="1" ht="77" customHeight="1" spans="1:124">
      <c r="A3" s="28"/>
      <c r="B3" s="29"/>
      <c r="C3" s="30"/>
      <c r="D3" s="31"/>
      <c r="E3" s="32" t="s">
        <v>28</v>
      </c>
      <c r="F3" s="31"/>
      <c r="G3" s="30" t="s">
        <v>29</v>
      </c>
      <c r="H3" s="31"/>
      <c r="I3" s="29" t="s">
        <v>30</v>
      </c>
      <c r="J3" s="29"/>
      <c r="K3" s="29" t="s">
        <v>31</v>
      </c>
      <c r="L3" s="29"/>
      <c r="M3" s="29" t="s">
        <v>32</v>
      </c>
      <c r="N3" s="29"/>
      <c r="O3" s="146"/>
      <c r="P3" s="31"/>
      <c r="Q3" s="146"/>
      <c r="R3" s="29"/>
      <c r="S3" s="146"/>
      <c r="T3" s="29"/>
      <c r="U3" s="146"/>
      <c r="V3" s="32"/>
      <c r="W3" s="30"/>
      <c r="X3" s="32"/>
      <c r="Y3" s="32"/>
      <c r="Z3" s="31"/>
      <c r="AA3" s="29" t="s">
        <v>33</v>
      </c>
      <c r="AB3" s="29"/>
      <c r="AC3" s="30" t="s">
        <v>34</v>
      </c>
      <c r="AD3" s="29"/>
      <c r="AE3" s="30" t="s">
        <v>35</v>
      </c>
      <c r="AF3" s="29"/>
      <c r="AG3" s="146"/>
      <c r="AH3" s="29"/>
      <c r="AI3" s="30"/>
      <c r="AJ3" s="32"/>
      <c r="AK3" s="146"/>
      <c r="AL3" s="32"/>
      <c r="AM3" s="29" t="s">
        <v>36</v>
      </c>
      <c r="AN3" s="29"/>
      <c r="AO3" s="29" t="s">
        <v>37</v>
      </c>
      <c r="AP3" s="29"/>
      <c r="AQ3" s="146" t="s">
        <v>38</v>
      </c>
      <c r="AR3" s="31"/>
      <c r="AS3" s="29" t="s">
        <v>39</v>
      </c>
      <c r="AT3" s="29"/>
      <c r="AU3" s="29" t="s">
        <v>40</v>
      </c>
      <c r="AV3" s="29"/>
      <c r="AW3" s="29" t="s">
        <v>41</v>
      </c>
      <c r="AX3" s="29"/>
      <c r="AY3" s="29" t="s">
        <v>42</v>
      </c>
      <c r="AZ3" s="29"/>
      <c r="BA3" s="29" t="s">
        <v>43</v>
      </c>
      <c r="BB3" s="29"/>
      <c r="BC3" s="29" t="s">
        <v>44</v>
      </c>
      <c r="BD3" s="29"/>
      <c r="BE3" s="29"/>
      <c r="BF3" s="29"/>
      <c r="BG3" s="29"/>
      <c r="BH3" s="29"/>
      <c r="BI3" s="187"/>
      <c r="BJ3" s="188"/>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row>
    <row r="4" s="3" customFormat="1" ht="56.75" spans="1:124">
      <c r="A4" s="33"/>
      <c r="B4" s="34"/>
      <c r="C4" s="35" t="s">
        <v>45</v>
      </c>
      <c r="D4" s="36" t="s">
        <v>46</v>
      </c>
      <c r="E4" s="37" t="s">
        <v>47</v>
      </c>
      <c r="F4" s="36" t="s">
        <v>46</v>
      </c>
      <c r="G4" s="35" t="s">
        <v>45</v>
      </c>
      <c r="H4" s="36" t="s">
        <v>46</v>
      </c>
      <c r="I4" s="34" t="s">
        <v>48</v>
      </c>
      <c r="J4" s="34" t="s">
        <v>46</v>
      </c>
      <c r="K4" s="34" t="s">
        <v>49</v>
      </c>
      <c r="L4" s="34" t="s">
        <v>46</v>
      </c>
      <c r="M4" s="34" t="s">
        <v>49</v>
      </c>
      <c r="N4" s="34" t="s">
        <v>46</v>
      </c>
      <c r="O4" s="35" t="s">
        <v>45</v>
      </c>
      <c r="P4" s="36" t="s">
        <v>46</v>
      </c>
      <c r="Q4" s="35" t="s">
        <v>45</v>
      </c>
      <c r="R4" s="34" t="s">
        <v>46</v>
      </c>
      <c r="S4" s="35" t="s">
        <v>45</v>
      </c>
      <c r="T4" s="34" t="s">
        <v>46</v>
      </c>
      <c r="U4" s="35" t="s">
        <v>45</v>
      </c>
      <c r="V4" s="155" t="s">
        <v>46</v>
      </c>
      <c r="W4" s="35" t="s">
        <v>45</v>
      </c>
      <c r="X4" s="155" t="s">
        <v>46</v>
      </c>
      <c r="Y4" s="35" t="s">
        <v>45</v>
      </c>
      <c r="Z4" s="36" t="s">
        <v>46</v>
      </c>
      <c r="AA4" s="34" t="s">
        <v>50</v>
      </c>
      <c r="AB4" s="34" t="s">
        <v>46</v>
      </c>
      <c r="AC4" s="35" t="s">
        <v>45</v>
      </c>
      <c r="AD4" s="34" t="s">
        <v>46</v>
      </c>
      <c r="AE4" s="35" t="s">
        <v>45</v>
      </c>
      <c r="AF4" s="34" t="s">
        <v>46</v>
      </c>
      <c r="AG4" s="35" t="s">
        <v>45</v>
      </c>
      <c r="AH4" s="34" t="s">
        <v>46</v>
      </c>
      <c r="AI4" s="35" t="s">
        <v>45</v>
      </c>
      <c r="AJ4" s="155" t="s">
        <v>46</v>
      </c>
      <c r="AK4" s="35" t="s">
        <v>45</v>
      </c>
      <c r="AL4" s="155" t="s">
        <v>46</v>
      </c>
      <c r="AM4" s="34" t="s">
        <v>51</v>
      </c>
      <c r="AN4" s="34" t="s">
        <v>46</v>
      </c>
      <c r="AO4" s="34" t="s">
        <v>51</v>
      </c>
      <c r="AP4" s="34" t="s">
        <v>46</v>
      </c>
      <c r="AQ4" s="35" t="s">
        <v>45</v>
      </c>
      <c r="AR4" s="36" t="s">
        <v>46</v>
      </c>
      <c r="AS4" s="34" t="s">
        <v>51</v>
      </c>
      <c r="AT4" s="34" t="s">
        <v>46</v>
      </c>
      <c r="AU4" s="34" t="s">
        <v>49</v>
      </c>
      <c r="AV4" s="34" t="s">
        <v>46</v>
      </c>
      <c r="AW4" s="34" t="s">
        <v>51</v>
      </c>
      <c r="AX4" s="34" t="s">
        <v>46</v>
      </c>
      <c r="AY4" s="34" t="s">
        <v>51</v>
      </c>
      <c r="AZ4" s="34" t="s">
        <v>46</v>
      </c>
      <c r="BA4" s="34" t="s">
        <v>51</v>
      </c>
      <c r="BB4" s="34" t="s">
        <v>46</v>
      </c>
      <c r="BC4" s="34" t="s">
        <v>49</v>
      </c>
      <c r="BD4" s="34" t="s">
        <v>46</v>
      </c>
      <c r="BE4" s="189" t="s">
        <v>52</v>
      </c>
      <c r="BF4" s="34" t="s">
        <v>46</v>
      </c>
      <c r="BG4" s="34" t="s">
        <v>51</v>
      </c>
      <c r="BH4" s="34" t="s">
        <v>46</v>
      </c>
      <c r="BI4" s="34" t="s">
        <v>46</v>
      </c>
      <c r="BJ4" s="190" t="s">
        <v>53</v>
      </c>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row>
    <row r="5" s="4" customFormat="1" ht="30" customHeight="1" spans="1:243">
      <c r="A5" s="38">
        <v>1</v>
      </c>
      <c r="B5" s="39" t="s">
        <v>54</v>
      </c>
      <c r="C5" s="40">
        <v>1</v>
      </c>
      <c r="D5" s="41">
        <v>4</v>
      </c>
      <c r="E5" s="42">
        <v>8.1</v>
      </c>
      <c r="F5" s="41">
        <v>2</v>
      </c>
      <c r="G5" s="43">
        <v>0.155</v>
      </c>
      <c r="H5" s="41">
        <v>2</v>
      </c>
      <c r="I5" s="147">
        <v>0</v>
      </c>
      <c r="J5" s="41">
        <v>2</v>
      </c>
      <c r="K5" s="46" t="s">
        <v>55</v>
      </c>
      <c r="L5" s="41">
        <v>1</v>
      </c>
      <c r="M5" s="46" t="s">
        <v>55</v>
      </c>
      <c r="N5" s="41">
        <v>1</v>
      </c>
      <c r="O5" s="40">
        <v>1</v>
      </c>
      <c r="P5" s="41">
        <v>3</v>
      </c>
      <c r="Q5" s="156">
        <v>0.998</v>
      </c>
      <c r="R5" s="41">
        <v>3</v>
      </c>
      <c r="S5" s="40">
        <v>1</v>
      </c>
      <c r="T5" s="41">
        <v>10</v>
      </c>
      <c r="U5" s="40">
        <v>1</v>
      </c>
      <c r="V5" s="41">
        <v>5</v>
      </c>
      <c r="W5" s="40">
        <v>1</v>
      </c>
      <c r="X5" s="41">
        <v>5</v>
      </c>
      <c r="Y5" s="41">
        <v>2.58</v>
      </c>
      <c r="Z5" s="168">
        <v>3.74</v>
      </c>
      <c r="AA5" s="142" t="s">
        <v>56</v>
      </c>
      <c r="AB5" s="41">
        <v>2</v>
      </c>
      <c r="AC5" s="40">
        <v>1</v>
      </c>
      <c r="AD5" s="41">
        <v>2</v>
      </c>
      <c r="AE5" s="40">
        <v>1</v>
      </c>
      <c r="AF5" s="41">
        <v>2</v>
      </c>
      <c r="AG5" s="40">
        <v>1</v>
      </c>
      <c r="AH5" s="174">
        <v>10</v>
      </c>
      <c r="AI5" s="45">
        <v>1</v>
      </c>
      <c r="AJ5" s="41">
        <v>8</v>
      </c>
      <c r="AK5" s="40">
        <v>1</v>
      </c>
      <c r="AL5" s="41">
        <v>6</v>
      </c>
      <c r="AM5" s="142" t="s">
        <v>57</v>
      </c>
      <c r="AN5" s="41">
        <v>4</v>
      </c>
      <c r="AO5" s="178" t="s">
        <v>58</v>
      </c>
      <c r="AP5" s="41">
        <v>4</v>
      </c>
      <c r="AQ5" s="40">
        <v>1</v>
      </c>
      <c r="AR5" s="41">
        <v>3</v>
      </c>
      <c r="AS5" s="179" t="s">
        <v>59</v>
      </c>
      <c r="AT5" s="41">
        <v>3</v>
      </c>
      <c r="AU5" s="46" t="s">
        <v>55</v>
      </c>
      <c r="AV5" s="41">
        <v>4</v>
      </c>
      <c r="AW5" s="142" t="s">
        <v>60</v>
      </c>
      <c r="AX5" s="41">
        <v>4</v>
      </c>
      <c r="AY5" s="142" t="s">
        <v>61</v>
      </c>
      <c r="AZ5" s="41">
        <v>2</v>
      </c>
      <c r="BA5" s="142" t="s">
        <v>62</v>
      </c>
      <c r="BB5" s="41">
        <v>2</v>
      </c>
      <c r="BC5" s="142" t="s">
        <v>63</v>
      </c>
      <c r="BD5" s="41">
        <v>2</v>
      </c>
      <c r="BE5" s="43" t="s">
        <v>64</v>
      </c>
      <c r="BF5" s="123"/>
      <c r="BG5" s="142" t="s">
        <v>64</v>
      </c>
      <c r="BH5" s="123"/>
      <c r="BI5" s="168">
        <f>D5+F5+H5+J5+L5+N5+P5+R5+T5+V5+X5+Z5+AB5+AD5+AF5+AH5+AJ5+AL5+AN5+AP5+AR5+AT5+AV5+AX5+AZ5+BB5+BD5</f>
        <v>99.74</v>
      </c>
      <c r="BJ5" s="191" t="s">
        <v>65</v>
      </c>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row>
    <row r="6" s="4" customFormat="1" ht="30" customHeight="1" spans="1:243">
      <c r="A6" s="38">
        <v>2</v>
      </c>
      <c r="B6" s="44" t="s">
        <v>66</v>
      </c>
      <c r="C6" s="45">
        <v>1</v>
      </c>
      <c r="D6" s="41">
        <v>4</v>
      </c>
      <c r="E6" s="46">
        <v>6.87</v>
      </c>
      <c r="F6" s="41">
        <v>2</v>
      </c>
      <c r="G6" s="47">
        <v>0.1245</v>
      </c>
      <c r="H6" s="41">
        <v>2</v>
      </c>
      <c r="I6" s="46">
        <v>0</v>
      </c>
      <c r="J6" s="41">
        <v>2</v>
      </c>
      <c r="K6" s="46" t="s">
        <v>55</v>
      </c>
      <c r="L6" s="41">
        <v>1</v>
      </c>
      <c r="M6" s="46" t="s">
        <v>67</v>
      </c>
      <c r="N6" s="46">
        <v>0</v>
      </c>
      <c r="O6" s="45">
        <v>1</v>
      </c>
      <c r="P6" s="41">
        <v>3</v>
      </c>
      <c r="Q6" s="47">
        <v>0.8303</v>
      </c>
      <c r="R6" s="41">
        <v>3</v>
      </c>
      <c r="S6" s="45">
        <v>1</v>
      </c>
      <c r="T6" s="41">
        <v>10</v>
      </c>
      <c r="U6" s="157">
        <v>0.9906</v>
      </c>
      <c r="V6" s="41">
        <v>4.812</v>
      </c>
      <c r="W6" s="45">
        <v>1</v>
      </c>
      <c r="X6" s="41">
        <v>5</v>
      </c>
      <c r="Y6" s="46">
        <v>4.87</v>
      </c>
      <c r="Z6" s="41">
        <v>3.513</v>
      </c>
      <c r="AA6" s="46" t="s">
        <v>68</v>
      </c>
      <c r="AB6" s="41">
        <v>2</v>
      </c>
      <c r="AC6" s="45">
        <v>1</v>
      </c>
      <c r="AD6" s="41">
        <v>2</v>
      </c>
      <c r="AE6" s="45">
        <v>1</v>
      </c>
      <c r="AF6" s="41">
        <v>2</v>
      </c>
      <c r="AG6" s="45">
        <v>1</v>
      </c>
      <c r="AH6" s="46">
        <v>10</v>
      </c>
      <c r="AI6" s="45">
        <v>1</v>
      </c>
      <c r="AJ6" s="41">
        <v>8</v>
      </c>
      <c r="AK6" s="45">
        <v>1</v>
      </c>
      <c r="AL6" s="41">
        <v>6</v>
      </c>
      <c r="AM6" s="46" t="s">
        <v>69</v>
      </c>
      <c r="AN6" s="41">
        <v>4</v>
      </c>
      <c r="AO6" s="46" t="s">
        <v>70</v>
      </c>
      <c r="AP6" s="41">
        <v>4</v>
      </c>
      <c r="AQ6" s="45">
        <v>1</v>
      </c>
      <c r="AR6" s="41">
        <v>3</v>
      </c>
      <c r="AS6" s="46" t="s">
        <v>71</v>
      </c>
      <c r="AT6" s="41">
        <v>3</v>
      </c>
      <c r="AU6" s="46" t="s">
        <v>72</v>
      </c>
      <c r="AV6" s="41">
        <v>4</v>
      </c>
      <c r="AW6" s="46" t="s">
        <v>73</v>
      </c>
      <c r="AX6" s="41">
        <v>2</v>
      </c>
      <c r="AY6" s="46" t="s">
        <v>74</v>
      </c>
      <c r="AZ6" s="41">
        <v>2</v>
      </c>
      <c r="BA6" s="46" t="s">
        <v>75</v>
      </c>
      <c r="BB6" s="41">
        <v>2</v>
      </c>
      <c r="BC6" s="46" t="s">
        <v>55</v>
      </c>
      <c r="BD6" s="41">
        <v>2</v>
      </c>
      <c r="BE6" s="192" t="s">
        <v>64</v>
      </c>
      <c r="BF6" s="46"/>
      <c r="BG6" s="46" t="s">
        <v>64</v>
      </c>
      <c r="BH6" s="46"/>
      <c r="BI6" s="168">
        <f>D6+F6+H6+J6+L6+N6+P6+R6+T6+V6+X6+Z6+AB6+AD6+AF6+AH6+AJ6+AL6+AN6+AP6+AR6+AT6+AV6+AX6+AZ6+BB6+BD6</f>
        <v>96.325</v>
      </c>
      <c r="BJ6" s="191" t="s">
        <v>65</v>
      </c>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row>
    <row r="7" s="4" customFormat="1" ht="30" customHeight="1" spans="1:243">
      <c r="A7" s="38">
        <v>3</v>
      </c>
      <c r="B7" s="48" t="s">
        <v>76</v>
      </c>
      <c r="C7" s="45">
        <v>1</v>
      </c>
      <c r="D7" s="41">
        <v>4</v>
      </c>
      <c r="E7" s="49">
        <v>5.42</v>
      </c>
      <c r="F7" s="41">
        <v>2</v>
      </c>
      <c r="G7" s="50">
        <v>0.148</v>
      </c>
      <c r="H7" s="41">
        <v>2</v>
      </c>
      <c r="I7" s="46">
        <v>0</v>
      </c>
      <c r="J7" s="41">
        <v>2</v>
      </c>
      <c r="K7" s="46" t="s">
        <v>77</v>
      </c>
      <c r="L7" s="41">
        <v>1</v>
      </c>
      <c r="M7" s="46" t="s">
        <v>55</v>
      </c>
      <c r="N7" s="41">
        <v>1</v>
      </c>
      <c r="O7" s="45">
        <v>1</v>
      </c>
      <c r="P7" s="41">
        <v>3</v>
      </c>
      <c r="Q7" s="45">
        <v>0.97</v>
      </c>
      <c r="R7" s="41">
        <v>3</v>
      </c>
      <c r="S7" s="45">
        <v>1</v>
      </c>
      <c r="T7" s="41">
        <v>10</v>
      </c>
      <c r="U7" s="45">
        <v>1</v>
      </c>
      <c r="V7" s="41">
        <v>5</v>
      </c>
      <c r="W7" s="45">
        <v>1</v>
      </c>
      <c r="X7" s="41">
        <v>5</v>
      </c>
      <c r="Y7" s="41">
        <v>4</v>
      </c>
      <c r="Z7" s="41">
        <v>3.6</v>
      </c>
      <c r="AA7" s="142" t="s">
        <v>78</v>
      </c>
      <c r="AB7" s="41">
        <v>2</v>
      </c>
      <c r="AC7" s="90">
        <v>1</v>
      </c>
      <c r="AD7" s="41">
        <v>2</v>
      </c>
      <c r="AE7" s="90">
        <v>1</v>
      </c>
      <c r="AF7" s="41">
        <v>2</v>
      </c>
      <c r="AG7" s="90">
        <v>1</v>
      </c>
      <c r="AH7" s="142">
        <v>10</v>
      </c>
      <c r="AI7" s="90">
        <v>1</v>
      </c>
      <c r="AJ7" s="41">
        <v>8</v>
      </c>
      <c r="AK7" s="90">
        <v>1</v>
      </c>
      <c r="AL7" s="41">
        <v>6</v>
      </c>
      <c r="AM7" s="46" t="s">
        <v>79</v>
      </c>
      <c r="AN7" s="41">
        <v>4</v>
      </c>
      <c r="AO7" s="46" t="s">
        <v>80</v>
      </c>
      <c r="AP7" s="41">
        <v>4</v>
      </c>
      <c r="AQ7" s="45">
        <v>1</v>
      </c>
      <c r="AR7" s="41">
        <v>3</v>
      </c>
      <c r="AS7" s="46" t="s">
        <v>81</v>
      </c>
      <c r="AT7" s="41">
        <v>3</v>
      </c>
      <c r="AU7" s="46" t="s">
        <v>55</v>
      </c>
      <c r="AV7" s="41">
        <v>4</v>
      </c>
      <c r="AW7" s="142" t="s">
        <v>82</v>
      </c>
      <c r="AX7" s="41">
        <v>4</v>
      </c>
      <c r="AY7" s="46" t="s">
        <v>83</v>
      </c>
      <c r="AZ7" s="41">
        <v>2</v>
      </c>
      <c r="BA7" s="46" t="s">
        <v>84</v>
      </c>
      <c r="BB7" s="41">
        <v>2</v>
      </c>
      <c r="BC7" s="46" t="s">
        <v>55</v>
      </c>
      <c r="BD7" s="41">
        <v>2</v>
      </c>
      <c r="BE7" s="50" t="s">
        <v>64</v>
      </c>
      <c r="BF7" s="41"/>
      <c r="BG7" s="46" t="s">
        <v>64</v>
      </c>
      <c r="BH7" s="41"/>
      <c r="BI7" s="168">
        <f>D7+F7+H7+J7+L7+N7+P7+R7+T7+V7+X7+Z7+AB7+AD7+AF7+AH7+AJ7+AL7+AN7+AP7+AR7+AT7+AV7+AX7+AZ7+BB7+BD7</f>
        <v>99.6</v>
      </c>
      <c r="BJ7" s="191" t="s">
        <v>65</v>
      </c>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row>
    <row r="8" s="5" customFormat="1" ht="30" customHeight="1" spans="1:243">
      <c r="A8" s="51">
        <v>4</v>
      </c>
      <c r="B8" s="52" t="s">
        <v>85</v>
      </c>
      <c r="C8" s="41"/>
      <c r="D8" s="41">
        <v>4</v>
      </c>
      <c r="E8" s="41"/>
      <c r="F8" s="41">
        <f>AVERAGE(F9:F13)</f>
        <v>1.318</v>
      </c>
      <c r="G8" s="41"/>
      <c r="H8" s="41">
        <f>AVERAGE(H9:H13)</f>
        <v>1.578</v>
      </c>
      <c r="I8" s="41"/>
      <c r="J8" s="41">
        <v>2</v>
      </c>
      <c r="K8" s="41"/>
      <c r="L8" s="41">
        <v>0.8</v>
      </c>
      <c r="M8" s="41"/>
      <c r="N8" s="41">
        <v>0.8</v>
      </c>
      <c r="O8" s="41"/>
      <c r="P8" s="41">
        <v>3</v>
      </c>
      <c r="Q8" s="41"/>
      <c r="R8" s="41">
        <v>3</v>
      </c>
      <c r="S8" s="41"/>
      <c r="T8" s="41">
        <v>10</v>
      </c>
      <c r="U8" s="41"/>
      <c r="V8" s="41">
        <v>5</v>
      </c>
      <c r="W8" s="41"/>
      <c r="X8" s="41">
        <v>4.8</v>
      </c>
      <c r="Y8" s="41"/>
      <c r="Z8" s="41">
        <v>3.87</v>
      </c>
      <c r="AA8" s="41"/>
      <c r="AB8" s="41">
        <f>AVERAGE(AB9:AB13)</f>
        <v>1.6</v>
      </c>
      <c r="AC8" s="41"/>
      <c r="AD8" s="41">
        <v>2</v>
      </c>
      <c r="AE8" s="41"/>
      <c r="AF8" s="41">
        <v>1.6</v>
      </c>
      <c r="AG8" s="41"/>
      <c r="AH8" s="41">
        <v>9.7</v>
      </c>
      <c r="AI8" s="41"/>
      <c r="AJ8" s="41">
        <v>8</v>
      </c>
      <c r="AK8" s="41"/>
      <c r="AL8" s="41">
        <v>6</v>
      </c>
      <c r="AM8" s="41"/>
      <c r="AN8" s="41">
        <f>AVERAGE(AN9:AN13)</f>
        <v>3.6</v>
      </c>
      <c r="AO8" s="41"/>
      <c r="AP8" s="41">
        <f>AVERAGE(AP9:AP13)</f>
        <v>3.2</v>
      </c>
      <c r="AQ8" s="41"/>
      <c r="AR8" s="41">
        <v>3</v>
      </c>
      <c r="AS8" s="41"/>
      <c r="AT8" s="41">
        <v>1.8</v>
      </c>
      <c r="AU8" s="41"/>
      <c r="AV8" s="41">
        <v>3.8</v>
      </c>
      <c r="AW8" s="41"/>
      <c r="AX8" s="41">
        <v>1.6</v>
      </c>
      <c r="AY8" s="41"/>
      <c r="AZ8" s="41">
        <v>1.42</v>
      </c>
      <c r="BA8" s="41"/>
      <c r="BB8" s="41">
        <v>1.8</v>
      </c>
      <c r="BC8" s="41"/>
      <c r="BD8" s="41">
        <v>1.2</v>
      </c>
      <c r="BE8" s="41"/>
      <c r="BF8" s="41"/>
      <c r="BG8" s="41"/>
      <c r="BH8" s="41"/>
      <c r="BI8" s="168">
        <f>D8+F8+H8+J8+L8+N8+P8+R8+T8+V8+X8+Z8+AB8+AD8+AF8+AH8+AJ8+AL8+AN8+AP8+AR8+AT8+AV8+AX8+AZ8+BB8+BD8</f>
        <v>90.486</v>
      </c>
      <c r="BJ8" s="191" t="s">
        <v>65</v>
      </c>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c r="FU8" s="205"/>
      <c r="FV8" s="205"/>
      <c r="FW8" s="205"/>
      <c r="FX8" s="205"/>
      <c r="FY8" s="205"/>
      <c r="FZ8" s="205"/>
      <c r="GA8" s="205"/>
      <c r="GB8" s="205"/>
      <c r="GC8" s="205"/>
      <c r="GD8" s="205"/>
      <c r="GE8" s="205"/>
      <c r="GF8" s="205"/>
      <c r="GG8" s="205"/>
      <c r="GH8" s="205"/>
      <c r="GI8" s="205"/>
      <c r="GJ8" s="205"/>
      <c r="GK8" s="205"/>
      <c r="GL8" s="205"/>
      <c r="GM8" s="205"/>
      <c r="GN8" s="205"/>
      <c r="GO8" s="205"/>
      <c r="GP8" s="205"/>
      <c r="GQ8" s="205"/>
      <c r="GR8" s="205"/>
      <c r="GS8" s="205"/>
      <c r="GT8" s="205"/>
      <c r="GU8" s="205"/>
      <c r="GV8" s="205"/>
      <c r="GW8" s="205"/>
      <c r="GX8" s="205"/>
      <c r="GY8" s="205"/>
      <c r="GZ8" s="205"/>
      <c r="HA8" s="205"/>
      <c r="HB8" s="205"/>
      <c r="HC8" s="205"/>
      <c r="HD8" s="205"/>
      <c r="HE8" s="205"/>
      <c r="HF8" s="205"/>
      <c r="HG8" s="205"/>
      <c r="HH8" s="205"/>
      <c r="HI8" s="205"/>
      <c r="HJ8" s="205"/>
      <c r="HK8" s="205"/>
      <c r="HL8" s="205"/>
      <c r="HM8" s="205"/>
      <c r="HN8" s="205"/>
      <c r="HO8" s="205"/>
      <c r="HP8" s="205"/>
      <c r="HQ8" s="205"/>
      <c r="HR8" s="205"/>
      <c r="HS8" s="205"/>
      <c r="HT8" s="205"/>
      <c r="HU8" s="205"/>
      <c r="HV8" s="205"/>
      <c r="HW8" s="205"/>
      <c r="HX8" s="205"/>
      <c r="HY8" s="205"/>
      <c r="HZ8" s="205"/>
      <c r="IA8" s="205"/>
      <c r="IB8" s="205"/>
      <c r="IC8" s="205"/>
      <c r="ID8" s="205"/>
      <c r="IE8" s="205"/>
      <c r="IF8" s="205"/>
      <c r="IG8" s="205"/>
      <c r="IH8" s="205"/>
      <c r="II8" s="205"/>
    </row>
    <row r="9" s="6" customFormat="1" ht="30" customHeight="1" spans="1:124">
      <c r="A9" s="53"/>
      <c r="B9" s="54" t="s">
        <v>86</v>
      </c>
      <c r="C9" s="55">
        <v>1</v>
      </c>
      <c r="D9" s="56">
        <v>4</v>
      </c>
      <c r="E9" s="57">
        <v>8.9</v>
      </c>
      <c r="F9" s="56">
        <v>2</v>
      </c>
      <c r="G9" s="58">
        <v>0.132</v>
      </c>
      <c r="H9" s="56">
        <v>2</v>
      </c>
      <c r="I9" s="54">
        <v>0</v>
      </c>
      <c r="J9" s="54">
        <v>2</v>
      </c>
      <c r="K9" s="54" t="s">
        <v>55</v>
      </c>
      <c r="L9" s="54">
        <v>1</v>
      </c>
      <c r="M9" s="54" t="s">
        <v>55</v>
      </c>
      <c r="N9" s="54">
        <v>1</v>
      </c>
      <c r="O9" s="55">
        <v>1</v>
      </c>
      <c r="P9" s="69">
        <v>3</v>
      </c>
      <c r="Q9" s="158">
        <v>0.999</v>
      </c>
      <c r="R9" s="56">
        <f>3*0.999</f>
        <v>2.997</v>
      </c>
      <c r="S9" s="55">
        <v>1</v>
      </c>
      <c r="T9" s="69">
        <v>10</v>
      </c>
      <c r="U9" s="55">
        <v>1</v>
      </c>
      <c r="V9" s="69">
        <v>5</v>
      </c>
      <c r="W9" s="55">
        <v>1</v>
      </c>
      <c r="X9" s="69">
        <v>5</v>
      </c>
      <c r="Y9" s="158">
        <v>0.0653</v>
      </c>
      <c r="Z9" s="71">
        <v>3.347</v>
      </c>
      <c r="AA9" s="54" t="s">
        <v>87</v>
      </c>
      <c r="AB9" s="54">
        <v>2</v>
      </c>
      <c r="AC9" s="94">
        <v>1</v>
      </c>
      <c r="AD9" s="54">
        <v>2</v>
      </c>
      <c r="AE9" s="94">
        <v>1</v>
      </c>
      <c r="AF9" s="54">
        <v>2</v>
      </c>
      <c r="AG9" s="94">
        <v>1</v>
      </c>
      <c r="AH9" s="54">
        <v>10</v>
      </c>
      <c r="AI9" s="126">
        <v>1</v>
      </c>
      <c r="AJ9" s="175">
        <v>8</v>
      </c>
      <c r="AK9" s="94">
        <v>1</v>
      </c>
      <c r="AL9" s="175">
        <v>6</v>
      </c>
      <c r="AM9" s="54" t="s">
        <v>88</v>
      </c>
      <c r="AN9" s="54">
        <v>2</v>
      </c>
      <c r="AO9" s="54" t="s">
        <v>89</v>
      </c>
      <c r="AP9" s="54">
        <v>4</v>
      </c>
      <c r="AQ9" s="94">
        <v>1</v>
      </c>
      <c r="AR9" s="175">
        <v>3</v>
      </c>
      <c r="AS9" s="54" t="s">
        <v>90</v>
      </c>
      <c r="AT9" s="54">
        <v>3</v>
      </c>
      <c r="AU9" s="54" t="s">
        <v>91</v>
      </c>
      <c r="AV9" s="54">
        <v>3.5</v>
      </c>
      <c r="AW9" s="54" t="s">
        <v>92</v>
      </c>
      <c r="AX9" s="54">
        <v>4</v>
      </c>
      <c r="AY9" s="54" t="s">
        <v>93</v>
      </c>
      <c r="AZ9" s="54">
        <v>1.4</v>
      </c>
      <c r="BA9" s="54" t="s">
        <v>94</v>
      </c>
      <c r="BB9" s="54">
        <v>1.8</v>
      </c>
      <c r="BC9" s="54" t="s">
        <v>67</v>
      </c>
      <c r="BD9" s="54">
        <v>0</v>
      </c>
      <c r="BE9" s="94" t="s">
        <v>64</v>
      </c>
      <c r="BF9" s="54"/>
      <c r="BG9" s="54" t="s">
        <v>64</v>
      </c>
      <c r="BH9" s="54"/>
      <c r="BI9" s="193">
        <f>D9+F9+H9+J9+L9+N9+P9+R9+T9+V9+X9+Z9+AB9+AD9+AF9+AH9+AJ9+AL9+AN9+AP9+AR9+AT9+AV9+AX9+AZ9+BB9+BD9+BF9+BH9</f>
        <v>94.044</v>
      </c>
      <c r="BJ9" s="194" t="s">
        <v>65</v>
      </c>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row>
    <row r="10" s="6" customFormat="1" ht="30" customHeight="1" spans="1:124">
      <c r="A10" s="59"/>
      <c r="B10" s="60" t="s">
        <v>95</v>
      </c>
      <c r="C10" s="61">
        <v>1</v>
      </c>
      <c r="D10" s="60">
        <v>4</v>
      </c>
      <c r="E10" s="62">
        <v>2.55</v>
      </c>
      <c r="F10" s="60">
        <v>0.98</v>
      </c>
      <c r="G10" s="63">
        <v>0.0315</v>
      </c>
      <c r="H10" s="60">
        <v>0.79</v>
      </c>
      <c r="I10" s="60">
        <v>0</v>
      </c>
      <c r="J10" s="60">
        <v>2</v>
      </c>
      <c r="K10" s="60" t="s">
        <v>96</v>
      </c>
      <c r="L10" s="60">
        <v>1</v>
      </c>
      <c r="M10" s="60" t="s">
        <v>96</v>
      </c>
      <c r="N10" s="60">
        <v>1</v>
      </c>
      <c r="O10" s="61">
        <v>1</v>
      </c>
      <c r="P10" s="60">
        <v>3</v>
      </c>
      <c r="Q10" s="131">
        <v>0.997</v>
      </c>
      <c r="R10" s="60">
        <v>3</v>
      </c>
      <c r="S10" s="61">
        <v>1</v>
      </c>
      <c r="T10" s="60">
        <v>10</v>
      </c>
      <c r="U10" s="61">
        <v>1</v>
      </c>
      <c r="V10" s="60">
        <v>5</v>
      </c>
      <c r="W10" s="61">
        <v>1</v>
      </c>
      <c r="X10" s="60">
        <v>5</v>
      </c>
      <c r="Y10" s="61">
        <v>0</v>
      </c>
      <c r="Z10" s="60">
        <v>4</v>
      </c>
      <c r="AA10" s="60" t="s">
        <v>97</v>
      </c>
      <c r="AB10" s="60">
        <v>0</v>
      </c>
      <c r="AC10" s="61">
        <v>1</v>
      </c>
      <c r="AD10" s="60">
        <v>2</v>
      </c>
      <c r="AE10" s="61">
        <v>1</v>
      </c>
      <c r="AF10" s="60">
        <v>2</v>
      </c>
      <c r="AG10" s="63">
        <v>0.852</v>
      </c>
      <c r="AH10" s="60">
        <v>8.52</v>
      </c>
      <c r="AI10" s="61">
        <v>1</v>
      </c>
      <c r="AJ10" s="60">
        <v>8</v>
      </c>
      <c r="AK10" s="61">
        <v>1</v>
      </c>
      <c r="AL10" s="60">
        <v>6</v>
      </c>
      <c r="AM10" s="60" t="s">
        <v>98</v>
      </c>
      <c r="AN10" s="60">
        <v>4</v>
      </c>
      <c r="AO10" s="60" t="s">
        <v>99</v>
      </c>
      <c r="AP10" s="60">
        <v>4</v>
      </c>
      <c r="AQ10" s="61">
        <v>1</v>
      </c>
      <c r="AR10" s="60">
        <v>3</v>
      </c>
      <c r="AS10" s="60" t="s">
        <v>100</v>
      </c>
      <c r="AT10" s="60">
        <v>3</v>
      </c>
      <c r="AU10" s="60" t="s">
        <v>101</v>
      </c>
      <c r="AV10" s="60">
        <v>4</v>
      </c>
      <c r="AW10" s="60" t="s">
        <v>97</v>
      </c>
      <c r="AX10" s="60">
        <v>0</v>
      </c>
      <c r="AY10" s="60" t="s">
        <v>102</v>
      </c>
      <c r="AZ10" s="60">
        <v>2</v>
      </c>
      <c r="BA10" s="60" t="s">
        <v>103</v>
      </c>
      <c r="BB10" s="60">
        <v>1.8</v>
      </c>
      <c r="BC10" s="60" t="s">
        <v>104</v>
      </c>
      <c r="BD10" s="60">
        <v>2</v>
      </c>
      <c r="BE10" s="61" t="s">
        <v>64</v>
      </c>
      <c r="BF10" s="60"/>
      <c r="BG10" s="60" t="s">
        <v>64</v>
      </c>
      <c r="BH10" s="60"/>
      <c r="BI10" s="195">
        <f t="shared" ref="BI10:BI42" si="0">D10+F10+H10+J10+L10+N10+P10+R10+T10+V10+X10+Z10+AB10+AD10+AF10+AH10+AJ10+AL10+AN10+AP10+AR10+AT10+AV10+AX10+AZ10+BB10+BD10+BF10+BH10</f>
        <v>90.09</v>
      </c>
      <c r="BJ10" s="196" t="s">
        <v>65</v>
      </c>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row>
    <row r="11" s="6" customFormat="1" ht="30" customHeight="1" spans="1:124">
      <c r="A11" s="59"/>
      <c r="B11" s="60" t="s">
        <v>105</v>
      </c>
      <c r="C11" s="61">
        <v>1</v>
      </c>
      <c r="D11" s="60">
        <v>4</v>
      </c>
      <c r="E11" s="62">
        <v>2.3</v>
      </c>
      <c r="F11" s="60">
        <v>0.88</v>
      </c>
      <c r="G11" s="63">
        <v>0.046</v>
      </c>
      <c r="H11" s="60">
        <v>1.15</v>
      </c>
      <c r="I11" s="60">
        <v>0</v>
      </c>
      <c r="J11" s="60">
        <v>2</v>
      </c>
      <c r="K11" s="60" t="s">
        <v>55</v>
      </c>
      <c r="L11" s="60">
        <v>1</v>
      </c>
      <c r="M11" s="60" t="s">
        <v>55</v>
      </c>
      <c r="N11" s="60">
        <v>1</v>
      </c>
      <c r="O11" s="61">
        <v>1</v>
      </c>
      <c r="P11" s="60">
        <v>3</v>
      </c>
      <c r="Q11" s="61">
        <v>0.81</v>
      </c>
      <c r="R11" s="60">
        <v>3</v>
      </c>
      <c r="S11" s="61">
        <v>1</v>
      </c>
      <c r="T11" s="60">
        <v>10</v>
      </c>
      <c r="U11" s="61">
        <v>1</v>
      </c>
      <c r="V11" s="60">
        <v>5</v>
      </c>
      <c r="W11" s="61">
        <v>0.8</v>
      </c>
      <c r="X11" s="60">
        <v>4</v>
      </c>
      <c r="Y11" s="61">
        <v>0</v>
      </c>
      <c r="Z11" s="60">
        <v>4</v>
      </c>
      <c r="AA11" s="60" t="s">
        <v>106</v>
      </c>
      <c r="AB11" s="60">
        <v>2</v>
      </c>
      <c r="AC11" s="61">
        <v>1</v>
      </c>
      <c r="AD11" s="60">
        <v>2</v>
      </c>
      <c r="AE11" s="61">
        <v>1</v>
      </c>
      <c r="AF11" s="60">
        <v>2</v>
      </c>
      <c r="AG11" s="61">
        <v>1</v>
      </c>
      <c r="AH11" s="60">
        <v>10</v>
      </c>
      <c r="AI11" s="61">
        <v>1</v>
      </c>
      <c r="AJ11" s="60">
        <v>8</v>
      </c>
      <c r="AK11" s="61">
        <v>1</v>
      </c>
      <c r="AL11" s="60">
        <v>6</v>
      </c>
      <c r="AM11" s="60" t="s">
        <v>107</v>
      </c>
      <c r="AN11" s="60">
        <v>4</v>
      </c>
      <c r="AO11" s="60" t="s">
        <v>108</v>
      </c>
      <c r="AP11" s="60">
        <v>0</v>
      </c>
      <c r="AQ11" s="61">
        <v>1</v>
      </c>
      <c r="AR11" s="60">
        <v>3</v>
      </c>
      <c r="AS11" s="60" t="s">
        <v>64</v>
      </c>
      <c r="AT11" s="60">
        <v>0</v>
      </c>
      <c r="AU11" s="60" t="s">
        <v>109</v>
      </c>
      <c r="AV11" s="60">
        <v>4</v>
      </c>
      <c r="AW11" s="60" t="s">
        <v>110</v>
      </c>
      <c r="AX11" s="60">
        <v>2</v>
      </c>
      <c r="AY11" s="60" t="s">
        <v>111</v>
      </c>
      <c r="AZ11" s="60">
        <v>2</v>
      </c>
      <c r="BA11" s="60" t="s">
        <v>112</v>
      </c>
      <c r="BB11" s="60">
        <v>1.8</v>
      </c>
      <c r="BC11" s="60" t="s">
        <v>67</v>
      </c>
      <c r="BD11" s="60">
        <v>0</v>
      </c>
      <c r="BE11" s="60" t="s">
        <v>64</v>
      </c>
      <c r="BF11" s="60"/>
      <c r="BG11" s="60" t="s">
        <v>64</v>
      </c>
      <c r="BH11" s="60"/>
      <c r="BI11" s="195">
        <f t="shared" si="0"/>
        <v>85.83</v>
      </c>
      <c r="BJ11" s="196" t="s">
        <v>113</v>
      </c>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row>
    <row r="12" s="6" customFormat="1" ht="30" customHeight="1" spans="1:124">
      <c r="A12" s="59"/>
      <c r="B12" s="60" t="s">
        <v>114</v>
      </c>
      <c r="C12" s="61">
        <v>1</v>
      </c>
      <c r="D12" s="60">
        <v>4</v>
      </c>
      <c r="E12" s="60">
        <v>4.5</v>
      </c>
      <c r="F12" s="60">
        <v>1.73</v>
      </c>
      <c r="G12" s="63">
        <v>0.078</v>
      </c>
      <c r="H12" s="60">
        <v>1.95</v>
      </c>
      <c r="I12" s="62">
        <v>0</v>
      </c>
      <c r="J12" s="60">
        <v>2</v>
      </c>
      <c r="K12" s="60" t="s">
        <v>55</v>
      </c>
      <c r="L12" s="60">
        <v>1</v>
      </c>
      <c r="M12" s="60" t="s">
        <v>55</v>
      </c>
      <c r="N12" s="60">
        <v>1</v>
      </c>
      <c r="O12" s="61">
        <v>1</v>
      </c>
      <c r="P12" s="60">
        <v>3</v>
      </c>
      <c r="Q12" s="63">
        <v>0.989</v>
      </c>
      <c r="R12" s="60">
        <v>3</v>
      </c>
      <c r="S12" s="61">
        <v>1</v>
      </c>
      <c r="T12" s="60">
        <v>10</v>
      </c>
      <c r="U12" s="61">
        <v>1</v>
      </c>
      <c r="V12" s="60">
        <v>5</v>
      </c>
      <c r="W12" s="61">
        <v>1</v>
      </c>
      <c r="X12" s="60">
        <v>5</v>
      </c>
      <c r="Y12" s="60">
        <v>0</v>
      </c>
      <c r="Z12" s="60">
        <v>4</v>
      </c>
      <c r="AA12" s="61" t="s">
        <v>115</v>
      </c>
      <c r="AB12" s="60">
        <v>2</v>
      </c>
      <c r="AC12" s="61">
        <v>1</v>
      </c>
      <c r="AD12" s="60">
        <v>2</v>
      </c>
      <c r="AE12" s="61">
        <v>1</v>
      </c>
      <c r="AF12" s="60">
        <v>2</v>
      </c>
      <c r="AG12" s="61">
        <v>1</v>
      </c>
      <c r="AH12" s="60">
        <v>10</v>
      </c>
      <c r="AI12" s="61">
        <v>1</v>
      </c>
      <c r="AJ12" s="60">
        <v>8</v>
      </c>
      <c r="AK12" s="61">
        <v>1</v>
      </c>
      <c r="AL12" s="60">
        <v>6</v>
      </c>
      <c r="AM12" s="61" t="s">
        <v>116</v>
      </c>
      <c r="AN12" s="60">
        <v>4</v>
      </c>
      <c r="AO12" s="60" t="s">
        <v>117</v>
      </c>
      <c r="AP12" s="60">
        <v>4</v>
      </c>
      <c r="AQ12" s="61">
        <v>1</v>
      </c>
      <c r="AR12" s="60">
        <v>3</v>
      </c>
      <c r="AS12" s="60" t="s">
        <v>64</v>
      </c>
      <c r="AT12" s="60">
        <v>0</v>
      </c>
      <c r="AU12" s="61" t="s">
        <v>118</v>
      </c>
      <c r="AV12" s="60">
        <v>4</v>
      </c>
      <c r="AW12" s="61" t="s">
        <v>64</v>
      </c>
      <c r="AX12" s="60">
        <v>0</v>
      </c>
      <c r="AY12" s="60" t="s">
        <v>64</v>
      </c>
      <c r="AZ12" s="60">
        <v>0</v>
      </c>
      <c r="BA12" s="61" t="s">
        <v>119</v>
      </c>
      <c r="BB12" s="60">
        <v>1.8</v>
      </c>
      <c r="BC12" s="60" t="s">
        <v>55</v>
      </c>
      <c r="BD12" s="60">
        <v>2</v>
      </c>
      <c r="BE12" s="60" t="s">
        <v>64</v>
      </c>
      <c r="BF12" s="60"/>
      <c r="BG12" s="61" t="s">
        <v>64</v>
      </c>
      <c r="BH12" s="60"/>
      <c r="BI12" s="195">
        <f t="shared" si="0"/>
        <v>90.48</v>
      </c>
      <c r="BJ12" s="196" t="s">
        <v>65</v>
      </c>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row>
    <row r="13" s="6" customFormat="1" ht="30" customHeight="1" spans="1:124">
      <c r="A13" s="64"/>
      <c r="B13" s="65" t="s">
        <v>120</v>
      </c>
      <c r="C13" s="66">
        <v>1</v>
      </c>
      <c r="D13" s="65">
        <v>4</v>
      </c>
      <c r="E13" s="67">
        <v>2.6</v>
      </c>
      <c r="F13" s="65">
        <v>1</v>
      </c>
      <c r="G13" s="68">
        <v>0.092</v>
      </c>
      <c r="H13" s="65">
        <v>2</v>
      </c>
      <c r="I13" s="67">
        <v>0</v>
      </c>
      <c r="J13" s="65">
        <v>2</v>
      </c>
      <c r="K13" s="66" t="s">
        <v>67</v>
      </c>
      <c r="L13" s="65">
        <v>0</v>
      </c>
      <c r="M13" s="66" t="s">
        <v>67</v>
      </c>
      <c r="N13" s="65">
        <v>0</v>
      </c>
      <c r="O13" s="66">
        <v>1</v>
      </c>
      <c r="P13" s="65">
        <v>3</v>
      </c>
      <c r="Q13" s="66">
        <v>0.9</v>
      </c>
      <c r="R13" s="65">
        <v>3</v>
      </c>
      <c r="S13" s="66">
        <v>1</v>
      </c>
      <c r="T13" s="65">
        <v>10</v>
      </c>
      <c r="U13" s="66">
        <v>1</v>
      </c>
      <c r="V13" s="65">
        <v>5</v>
      </c>
      <c r="W13" s="66">
        <v>1</v>
      </c>
      <c r="X13" s="65">
        <v>5</v>
      </c>
      <c r="Y13" s="66">
        <v>0</v>
      </c>
      <c r="Z13" s="65">
        <v>4</v>
      </c>
      <c r="AA13" s="65" t="s">
        <v>121</v>
      </c>
      <c r="AB13" s="65">
        <v>2</v>
      </c>
      <c r="AC13" s="66">
        <v>1</v>
      </c>
      <c r="AD13" s="65">
        <v>2</v>
      </c>
      <c r="AE13" s="65" t="s">
        <v>64</v>
      </c>
      <c r="AF13" s="65">
        <v>0</v>
      </c>
      <c r="AG13" s="66">
        <v>1</v>
      </c>
      <c r="AH13" s="65">
        <v>10</v>
      </c>
      <c r="AI13" s="66">
        <v>1</v>
      </c>
      <c r="AJ13" s="65">
        <v>8</v>
      </c>
      <c r="AK13" s="66">
        <v>1</v>
      </c>
      <c r="AL13" s="65">
        <v>6</v>
      </c>
      <c r="AM13" s="65" t="s">
        <v>122</v>
      </c>
      <c r="AN13" s="65">
        <v>4</v>
      </c>
      <c r="AO13" s="65" t="s">
        <v>123</v>
      </c>
      <c r="AP13" s="65">
        <v>4</v>
      </c>
      <c r="AQ13" s="66">
        <v>1</v>
      </c>
      <c r="AR13" s="65">
        <v>3</v>
      </c>
      <c r="AS13" s="65" t="s">
        <v>124</v>
      </c>
      <c r="AT13" s="65">
        <v>3</v>
      </c>
      <c r="AU13" s="65" t="s">
        <v>125</v>
      </c>
      <c r="AV13" s="65">
        <v>3.5</v>
      </c>
      <c r="AW13" s="65" t="s">
        <v>126</v>
      </c>
      <c r="AX13" s="65">
        <v>2</v>
      </c>
      <c r="AY13" s="65" t="s">
        <v>127</v>
      </c>
      <c r="AZ13" s="65">
        <v>1.7</v>
      </c>
      <c r="BA13" s="65" t="s">
        <v>128</v>
      </c>
      <c r="BB13" s="65">
        <v>1.8</v>
      </c>
      <c r="BC13" s="65" t="s">
        <v>104</v>
      </c>
      <c r="BD13" s="65">
        <v>2</v>
      </c>
      <c r="BE13" s="66" t="s">
        <v>64</v>
      </c>
      <c r="BF13" s="65"/>
      <c r="BG13" s="65" t="s">
        <v>64</v>
      </c>
      <c r="BH13" s="65"/>
      <c r="BI13" s="197">
        <f t="shared" si="0"/>
        <v>92</v>
      </c>
      <c r="BJ13" s="198" t="s">
        <v>65</v>
      </c>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row>
    <row r="14" s="7" customFormat="1" ht="30" customHeight="1" spans="1:243">
      <c r="A14" s="51">
        <v>5</v>
      </c>
      <c r="B14" s="39" t="s">
        <v>129</v>
      </c>
      <c r="C14" s="45"/>
      <c r="D14" s="41">
        <v>4</v>
      </c>
      <c r="E14" s="41"/>
      <c r="F14" s="41">
        <v>1.58589743589744</v>
      </c>
      <c r="G14" s="50"/>
      <c r="H14" s="41">
        <f>AVERAGE(H15:H23)</f>
        <v>1.62583333333333</v>
      </c>
      <c r="I14" s="46"/>
      <c r="J14" s="41">
        <v>2</v>
      </c>
      <c r="K14" s="46"/>
      <c r="L14" s="41">
        <v>1</v>
      </c>
      <c r="M14" s="46"/>
      <c r="N14" s="41">
        <v>1</v>
      </c>
      <c r="O14" s="45"/>
      <c r="P14" s="41">
        <v>3</v>
      </c>
      <c r="Q14" s="50"/>
      <c r="R14" s="41">
        <v>3</v>
      </c>
      <c r="S14" s="45"/>
      <c r="T14" s="41">
        <v>10</v>
      </c>
      <c r="U14" s="45"/>
      <c r="V14" s="41">
        <v>5</v>
      </c>
      <c r="W14" s="50"/>
      <c r="X14" s="41">
        <f>AVERAGE(X15:X23)</f>
        <v>2.67805555555556</v>
      </c>
      <c r="Y14" s="49"/>
      <c r="Z14" s="41">
        <v>3.57</v>
      </c>
      <c r="AA14" s="46"/>
      <c r="AB14" s="49">
        <f>AVERAGE(AB15:AB23)</f>
        <v>1</v>
      </c>
      <c r="AC14" s="45"/>
      <c r="AD14" s="49">
        <v>2</v>
      </c>
      <c r="AE14" s="45"/>
      <c r="AF14" s="49">
        <v>2</v>
      </c>
      <c r="AG14" s="45"/>
      <c r="AH14" s="41">
        <v>9.56</v>
      </c>
      <c r="AI14" s="45"/>
      <c r="AJ14" s="49">
        <v>8</v>
      </c>
      <c r="AK14" s="45"/>
      <c r="AL14" s="41">
        <v>5.83333333333333</v>
      </c>
      <c r="AM14" s="46"/>
      <c r="AN14" s="41">
        <f>AVERAGE(AN15:AN23)</f>
        <v>2.94444444444444</v>
      </c>
      <c r="AO14" s="46"/>
      <c r="AP14" s="49">
        <v>4</v>
      </c>
      <c r="AQ14" s="45"/>
      <c r="AR14" s="41">
        <v>2.97</v>
      </c>
      <c r="AS14" s="46"/>
      <c r="AT14" s="49">
        <v>3</v>
      </c>
      <c r="AU14" s="46"/>
      <c r="AV14" s="49">
        <v>3.5</v>
      </c>
      <c r="AW14" s="46"/>
      <c r="AX14" s="41">
        <v>2.88888888888889</v>
      </c>
      <c r="AY14" s="46"/>
      <c r="AZ14" s="41">
        <v>1.14444444444444</v>
      </c>
      <c r="BA14" s="46"/>
      <c r="BB14" s="41">
        <v>1.11111111111111</v>
      </c>
      <c r="BC14" s="46"/>
      <c r="BD14" s="41">
        <v>1.55555555555556</v>
      </c>
      <c r="BE14" s="50"/>
      <c r="BF14" s="46"/>
      <c r="BG14" s="46"/>
      <c r="BH14" s="41"/>
      <c r="BI14" s="168">
        <f t="shared" si="0"/>
        <v>89.9675641025641</v>
      </c>
      <c r="BJ14" s="191" t="s">
        <v>65</v>
      </c>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row>
    <row r="15" s="8" customFormat="1" ht="30" customHeight="1" spans="1:124">
      <c r="A15" s="53"/>
      <c r="B15" s="69" t="s">
        <v>130</v>
      </c>
      <c r="C15" s="55">
        <v>1</v>
      </c>
      <c r="D15" s="70">
        <v>4</v>
      </c>
      <c r="E15" s="71">
        <v>5.56</v>
      </c>
      <c r="F15" s="71">
        <v>2</v>
      </c>
      <c r="G15" s="58">
        <v>0.0938</v>
      </c>
      <c r="H15" s="71">
        <v>2</v>
      </c>
      <c r="I15" s="69">
        <v>0</v>
      </c>
      <c r="J15" s="70">
        <v>2</v>
      </c>
      <c r="K15" s="69" t="s">
        <v>55</v>
      </c>
      <c r="L15" s="54">
        <v>1</v>
      </c>
      <c r="M15" s="69" t="s">
        <v>55</v>
      </c>
      <c r="N15" s="54">
        <v>1</v>
      </c>
      <c r="O15" s="55">
        <v>1</v>
      </c>
      <c r="P15" s="54">
        <v>3</v>
      </c>
      <c r="Q15" s="58">
        <v>0.85</v>
      </c>
      <c r="R15" s="70">
        <v>3</v>
      </c>
      <c r="S15" s="55">
        <v>1</v>
      </c>
      <c r="T15" s="70">
        <v>10</v>
      </c>
      <c r="U15" s="55">
        <v>1</v>
      </c>
      <c r="V15" s="70">
        <v>5</v>
      </c>
      <c r="W15" s="58">
        <v>0.9132</v>
      </c>
      <c r="X15" s="71">
        <f t="shared" ref="X15:X22" si="1">W15*5</f>
        <v>4.566</v>
      </c>
      <c r="Y15" s="70">
        <v>21.7</v>
      </c>
      <c r="Z15" s="71">
        <v>1.83</v>
      </c>
      <c r="AA15" s="69" t="s">
        <v>131</v>
      </c>
      <c r="AB15" s="54">
        <v>1</v>
      </c>
      <c r="AC15" s="55">
        <v>1</v>
      </c>
      <c r="AD15" s="70">
        <v>2</v>
      </c>
      <c r="AE15" s="55">
        <v>1</v>
      </c>
      <c r="AF15" s="70">
        <v>2</v>
      </c>
      <c r="AG15" s="55">
        <v>0.82</v>
      </c>
      <c r="AH15" s="70">
        <f>10*AG15</f>
        <v>8.2</v>
      </c>
      <c r="AI15" s="55">
        <v>1</v>
      </c>
      <c r="AJ15" s="70">
        <v>8</v>
      </c>
      <c r="AK15" s="55">
        <v>1</v>
      </c>
      <c r="AL15" s="70">
        <v>6</v>
      </c>
      <c r="AM15" s="69" t="s">
        <v>132</v>
      </c>
      <c r="AN15" s="70">
        <v>3</v>
      </c>
      <c r="AO15" s="69" t="s">
        <v>89</v>
      </c>
      <c r="AP15" s="70">
        <v>4</v>
      </c>
      <c r="AQ15" s="55">
        <v>1</v>
      </c>
      <c r="AR15" s="54">
        <v>3</v>
      </c>
      <c r="AS15" s="57" t="s">
        <v>89</v>
      </c>
      <c r="AT15" s="54">
        <v>3</v>
      </c>
      <c r="AU15" s="180" t="s">
        <v>91</v>
      </c>
      <c r="AV15" s="70">
        <v>3.5</v>
      </c>
      <c r="AW15" s="69" t="s">
        <v>133</v>
      </c>
      <c r="AX15" s="54">
        <v>4</v>
      </c>
      <c r="AY15" s="69" t="s">
        <v>134</v>
      </c>
      <c r="AZ15" s="70">
        <v>1</v>
      </c>
      <c r="BA15" s="69" t="s">
        <v>134</v>
      </c>
      <c r="BB15" s="70">
        <v>1</v>
      </c>
      <c r="BC15" s="69" t="s">
        <v>55</v>
      </c>
      <c r="BD15" s="70">
        <v>2</v>
      </c>
      <c r="BE15" s="58" t="s">
        <v>64</v>
      </c>
      <c r="BF15" s="69"/>
      <c r="BG15" s="69" t="s">
        <v>64</v>
      </c>
      <c r="BH15" s="69"/>
      <c r="BI15" s="193">
        <f t="shared" si="0"/>
        <v>91.096</v>
      </c>
      <c r="BJ15" s="194" t="s">
        <v>65</v>
      </c>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row>
    <row r="16" s="8" customFormat="1" ht="30" customHeight="1" spans="1:124">
      <c r="A16" s="59"/>
      <c r="B16" s="72" t="s">
        <v>135</v>
      </c>
      <c r="C16" s="61">
        <v>1</v>
      </c>
      <c r="D16" s="73">
        <v>4</v>
      </c>
      <c r="E16" s="74">
        <v>3.46</v>
      </c>
      <c r="F16" s="74">
        <f t="shared" ref="F16:F17" si="2">E16/5.2*2</f>
        <v>1.33076923076923</v>
      </c>
      <c r="G16" s="75">
        <v>0.0713</v>
      </c>
      <c r="H16" s="74">
        <f>G16/0.08*2</f>
        <v>1.7825</v>
      </c>
      <c r="I16" s="76">
        <v>0</v>
      </c>
      <c r="J16" s="82">
        <v>2</v>
      </c>
      <c r="K16" s="76" t="s">
        <v>55</v>
      </c>
      <c r="L16" s="60">
        <v>1</v>
      </c>
      <c r="M16" s="76" t="s">
        <v>55</v>
      </c>
      <c r="N16" s="60">
        <v>1</v>
      </c>
      <c r="O16" s="61">
        <v>1</v>
      </c>
      <c r="P16" s="60">
        <v>3</v>
      </c>
      <c r="Q16" s="131">
        <v>0.78</v>
      </c>
      <c r="R16" s="73">
        <v>3</v>
      </c>
      <c r="S16" s="81">
        <v>1</v>
      </c>
      <c r="T16" s="82">
        <v>10</v>
      </c>
      <c r="U16" s="81">
        <v>1</v>
      </c>
      <c r="V16" s="82">
        <v>5</v>
      </c>
      <c r="W16" s="75">
        <v>0.761</v>
      </c>
      <c r="X16" s="74">
        <f t="shared" si="1"/>
        <v>3.805</v>
      </c>
      <c r="Y16" s="73">
        <v>62.9</v>
      </c>
      <c r="Z16" s="164">
        <v>2.29</v>
      </c>
      <c r="AA16" s="76" t="s">
        <v>131</v>
      </c>
      <c r="AB16" s="60">
        <v>1</v>
      </c>
      <c r="AC16" s="81">
        <v>1</v>
      </c>
      <c r="AD16" s="82">
        <v>2</v>
      </c>
      <c r="AE16" s="81">
        <v>1</v>
      </c>
      <c r="AF16" s="82">
        <v>2</v>
      </c>
      <c r="AG16" s="81">
        <v>1</v>
      </c>
      <c r="AH16" s="82">
        <v>10</v>
      </c>
      <c r="AI16" s="81">
        <v>1</v>
      </c>
      <c r="AJ16" s="82">
        <v>8</v>
      </c>
      <c r="AK16" s="81">
        <v>1</v>
      </c>
      <c r="AL16" s="82">
        <v>6</v>
      </c>
      <c r="AM16" s="76" t="s">
        <v>136</v>
      </c>
      <c r="AN16" s="82">
        <v>3.5</v>
      </c>
      <c r="AO16" s="76" t="s">
        <v>89</v>
      </c>
      <c r="AP16" s="82">
        <v>4</v>
      </c>
      <c r="AQ16" s="61">
        <v>1</v>
      </c>
      <c r="AR16" s="60">
        <v>3</v>
      </c>
      <c r="AS16" s="111" t="s">
        <v>89</v>
      </c>
      <c r="AT16" s="60">
        <v>3</v>
      </c>
      <c r="AU16" s="72" t="s">
        <v>91</v>
      </c>
      <c r="AV16" s="82">
        <v>3.5</v>
      </c>
      <c r="AW16" s="76" t="s">
        <v>137</v>
      </c>
      <c r="AX16" s="60">
        <v>4</v>
      </c>
      <c r="AY16" s="76" t="s">
        <v>134</v>
      </c>
      <c r="AZ16" s="82">
        <v>1</v>
      </c>
      <c r="BA16" s="76" t="s">
        <v>134</v>
      </c>
      <c r="BB16" s="82">
        <v>1</v>
      </c>
      <c r="BC16" s="76" t="s">
        <v>55</v>
      </c>
      <c r="BD16" s="82">
        <v>2</v>
      </c>
      <c r="BE16" s="75" t="s">
        <v>64</v>
      </c>
      <c r="BF16" s="76"/>
      <c r="BG16" s="76" t="s">
        <v>64</v>
      </c>
      <c r="BH16" s="76"/>
      <c r="BI16" s="195">
        <f t="shared" si="0"/>
        <v>92.2082692307692</v>
      </c>
      <c r="BJ16" s="196" t="s">
        <v>65</v>
      </c>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row>
    <row r="17" s="8" customFormat="1" ht="30" customHeight="1" spans="1:124">
      <c r="A17" s="59"/>
      <c r="B17" s="76" t="s">
        <v>138</v>
      </c>
      <c r="C17" s="77">
        <v>1</v>
      </c>
      <c r="D17" s="78">
        <v>4</v>
      </c>
      <c r="E17" s="79">
        <v>2.57</v>
      </c>
      <c r="F17" s="74">
        <f t="shared" si="2"/>
        <v>0.988461538461538</v>
      </c>
      <c r="G17" s="80">
        <v>0.03</v>
      </c>
      <c r="H17" s="74">
        <f t="shared" ref="H17:H22" si="3">G17/0.08*2</f>
        <v>0.75</v>
      </c>
      <c r="I17" s="72">
        <v>0</v>
      </c>
      <c r="J17" s="78">
        <v>2</v>
      </c>
      <c r="K17" s="72" t="s">
        <v>55</v>
      </c>
      <c r="L17" s="60">
        <v>1</v>
      </c>
      <c r="M17" s="72" t="s">
        <v>55</v>
      </c>
      <c r="N17" s="60">
        <v>1</v>
      </c>
      <c r="O17" s="77">
        <v>1</v>
      </c>
      <c r="P17" s="60">
        <v>3</v>
      </c>
      <c r="Q17" s="80">
        <v>0.7515</v>
      </c>
      <c r="R17" s="78">
        <v>3</v>
      </c>
      <c r="S17" s="77">
        <v>1</v>
      </c>
      <c r="T17" s="78">
        <v>10</v>
      </c>
      <c r="U17" s="77">
        <v>1</v>
      </c>
      <c r="V17" s="78">
        <v>5</v>
      </c>
      <c r="W17" s="80">
        <v>0.3934</v>
      </c>
      <c r="X17" s="74">
        <f t="shared" si="1"/>
        <v>1.967</v>
      </c>
      <c r="Y17" s="78">
        <v>0</v>
      </c>
      <c r="Z17" s="79">
        <v>4</v>
      </c>
      <c r="AA17" s="76" t="s">
        <v>131</v>
      </c>
      <c r="AB17" s="60">
        <v>1</v>
      </c>
      <c r="AC17" s="77">
        <v>1</v>
      </c>
      <c r="AD17" s="78">
        <v>2</v>
      </c>
      <c r="AE17" s="77">
        <v>1</v>
      </c>
      <c r="AF17" s="78">
        <v>2</v>
      </c>
      <c r="AG17" s="77">
        <v>1</v>
      </c>
      <c r="AH17" s="78">
        <v>10</v>
      </c>
      <c r="AI17" s="77">
        <v>1</v>
      </c>
      <c r="AJ17" s="78">
        <v>8</v>
      </c>
      <c r="AK17" s="77">
        <v>0.75</v>
      </c>
      <c r="AL17" s="78">
        <v>4.5</v>
      </c>
      <c r="AM17" s="72" t="s">
        <v>132</v>
      </c>
      <c r="AN17" s="78">
        <v>3</v>
      </c>
      <c r="AO17" s="72" t="s">
        <v>139</v>
      </c>
      <c r="AP17" s="78">
        <v>4</v>
      </c>
      <c r="AQ17" s="77">
        <v>1</v>
      </c>
      <c r="AR17" s="60">
        <v>3</v>
      </c>
      <c r="AS17" s="72" t="s">
        <v>139</v>
      </c>
      <c r="AT17" s="60">
        <v>3</v>
      </c>
      <c r="AU17" s="72" t="s">
        <v>91</v>
      </c>
      <c r="AV17" s="78">
        <v>3.5</v>
      </c>
      <c r="AW17" s="72" t="s">
        <v>140</v>
      </c>
      <c r="AX17" s="60">
        <v>2</v>
      </c>
      <c r="AY17" s="72" t="s">
        <v>134</v>
      </c>
      <c r="AZ17" s="78">
        <v>1</v>
      </c>
      <c r="BA17" s="72" t="s">
        <v>134</v>
      </c>
      <c r="BB17" s="78">
        <v>1</v>
      </c>
      <c r="BC17" s="72" t="s">
        <v>67</v>
      </c>
      <c r="BD17" s="78">
        <v>0</v>
      </c>
      <c r="BE17" s="72" t="s">
        <v>64</v>
      </c>
      <c r="BF17" s="72"/>
      <c r="BG17" s="72" t="s">
        <v>64</v>
      </c>
      <c r="BH17" s="72"/>
      <c r="BI17" s="195">
        <f t="shared" si="0"/>
        <v>84.7054615384615</v>
      </c>
      <c r="BJ17" s="196" t="s">
        <v>113</v>
      </c>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row>
    <row r="18" s="8" customFormat="1" ht="30" customHeight="1" spans="1:124">
      <c r="A18" s="59"/>
      <c r="B18" s="76" t="s">
        <v>141</v>
      </c>
      <c r="C18" s="81">
        <v>1</v>
      </c>
      <c r="D18" s="82">
        <v>4</v>
      </c>
      <c r="E18" s="74">
        <v>3.7</v>
      </c>
      <c r="F18" s="76">
        <v>1.4</v>
      </c>
      <c r="G18" s="75">
        <v>0.098</v>
      </c>
      <c r="H18" s="74">
        <v>2</v>
      </c>
      <c r="I18" s="76">
        <v>0</v>
      </c>
      <c r="J18" s="82">
        <v>2</v>
      </c>
      <c r="K18" s="76" t="s">
        <v>55</v>
      </c>
      <c r="L18" s="60">
        <v>1</v>
      </c>
      <c r="M18" s="76" t="s">
        <v>55</v>
      </c>
      <c r="N18" s="60">
        <v>1</v>
      </c>
      <c r="O18" s="81">
        <v>1</v>
      </c>
      <c r="P18" s="60">
        <v>3</v>
      </c>
      <c r="Q18" s="75">
        <v>0.9</v>
      </c>
      <c r="R18" s="82">
        <v>3</v>
      </c>
      <c r="S18" s="81">
        <v>1</v>
      </c>
      <c r="T18" s="82">
        <v>10</v>
      </c>
      <c r="U18" s="81">
        <v>1</v>
      </c>
      <c r="V18" s="82">
        <v>5</v>
      </c>
      <c r="W18" s="75">
        <v>0.6505</v>
      </c>
      <c r="X18" s="74">
        <v>3.26</v>
      </c>
      <c r="Y18" s="82">
        <v>0</v>
      </c>
      <c r="Z18" s="74">
        <v>4</v>
      </c>
      <c r="AA18" s="76" t="s">
        <v>131</v>
      </c>
      <c r="AB18" s="60">
        <v>1</v>
      </c>
      <c r="AC18" s="81">
        <v>1</v>
      </c>
      <c r="AD18" s="82">
        <v>2</v>
      </c>
      <c r="AE18" s="81">
        <v>1</v>
      </c>
      <c r="AF18" s="82">
        <v>2</v>
      </c>
      <c r="AG18" s="81">
        <v>0.97</v>
      </c>
      <c r="AH18" s="82">
        <v>9.7</v>
      </c>
      <c r="AI18" s="81">
        <v>1</v>
      </c>
      <c r="AJ18" s="82">
        <v>8</v>
      </c>
      <c r="AK18" s="81">
        <v>1</v>
      </c>
      <c r="AL18" s="82">
        <v>6</v>
      </c>
      <c r="AM18" s="76" t="s">
        <v>132</v>
      </c>
      <c r="AN18" s="82">
        <v>3</v>
      </c>
      <c r="AO18" s="76" t="s">
        <v>142</v>
      </c>
      <c r="AP18" s="82">
        <v>4</v>
      </c>
      <c r="AQ18" s="81">
        <v>0.9</v>
      </c>
      <c r="AR18" s="60">
        <v>2.7</v>
      </c>
      <c r="AS18" s="76" t="s">
        <v>143</v>
      </c>
      <c r="AT18" s="60">
        <v>3</v>
      </c>
      <c r="AU18" s="76" t="s">
        <v>91</v>
      </c>
      <c r="AV18" s="82">
        <v>3.5</v>
      </c>
      <c r="AW18" s="76" t="s">
        <v>144</v>
      </c>
      <c r="AX18" s="60">
        <v>2</v>
      </c>
      <c r="AY18" s="76" t="s">
        <v>134</v>
      </c>
      <c r="AZ18" s="82">
        <v>1</v>
      </c>
      <c r="BA18" s="76" t="s">
        <v>145</v>
      </c>
      <c r="BB18" s="82">
        <v>1</v>
      </c>
      <c r="BC18" s="76" t="s">
        <v>55</v>
      </c>
      <c r="BD18" s="82">
        <v>2</v>
      </c>
      <c r="BE18" s="76" t="s">
        <v>64</v>
      </c>
      <c r="BF18" s="76"/>
      <c r="BG18" s="76" t="s">
        <v>64</v>
      </c>
      <c r="BH18" s="76"/>
      <c r="BI18" s="195">
        <f t="shared" si="0"/>
        <v>90.56</v>
      </c>
      <c r="BJ18" s="196" t="s">
        <v>65</v>
      </c>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row>
    <row r="19" s="8" customFormat="1" ht="30" customHeight="1" spans="1:124">
      <c r="A19" s="59"/>
      <c r="B19" s="76" t="s">
        <v>146</v>
      </c>
      <c r="C19" s="81">
        <v>1</v>
      </c>
      <c r="D19" s="82">
        <v>4</v>
      </c>
      <c r="E19" s="74">
        <v>6.9</v>
      </c>
      <c r="F19" s="74">
        <v>2</v>
      </c>
      <c r="G19" s="75">
        <v>0.113</v>
      </c>
      <c r="H19" s="74">
        <v>2</v>
      </c>
      <c r="I19" s="76">
        <v>0</v>
      </c>
      <c r="J19" s="82">
        <v>2</v>
      </c>
      <c r="K19" s="76" t="s">
        <v>55</v>
      </c>
      <c r="L19" s="60">
        <v>1</v>
      </c>
      <c r="M19" s="76" t="s">
        <v>55</v>
      </c>
      <c r="N19" s="60">
        <v>1</v>
      </c>
      <c r="O19" s="81">
        <v>1</v>
      </c>
      <c r="P19" s="60">
        <v>3</v>
      </c>
      <c r="Q19" s="75">
        <v>0.88</v>
      </c>
      <c r="R19" s="82">
        <v>3</v>
      </c>
      <c r="S19" s="81">
        <v>1</v>
      </c>
      <c r="T19" s="82">
        <v>10</v>
      </c>
      <c r="U19" s="81">
        <v>1</v>
      </c>
      <c r="V19" s="82">
        <v>5</v>
      </c>
      <c r="W19" s="75">
        <v>0.432</v>
      </c>
      <c r="X19" s="74">
        <f t="shared" si="1"/>
        <v>2.16</v>
      </c>
      <c r="Y19" s="82">
        <v>0</v>
      </c>
      <c r="Z19" s="74">
        <v>4</v>
      </c>
      <c r="AA19" s="76" t="s">
        <v>131</v>
      </c>
      <c r="AB19" s="60">
        <v>1</v>
      </c>
      <c r="AC19" s="81">
        <v>1</v>
      </c>
      <c r="AD19" s="82">
        <v>2</v>
      </c>
      <c r="AE19" s="81">
        <v>1</v>
      </c>
      <c r="AF19" s="82">
        <v>2</v>
      </c>
      <c r="AG19" s="81">
        <v>1</v>
      </c>
      <c r="AH19" s="82">
        <v>10</v>
      </c>
      <c r="AI19" s="81">
        <v>1</v>
      </c>
      <c r="AJ19" s="82">
        <v>8</v>
      </c>
      <c r="AK19" s="81">
        <v>1</v>
      </c>
      <c r="AL19" s="82">
        <v>6</v>
      </c>
      <c r="AM19" s="76" t="s">
        <v>132</v>
      </c>
      <c r="AN19" s="82">
        <v>3</v>
      </c>
      <c r="AO19" s="76" t="s">
        <v>142</v>
      </c>
      <c r="AP19" s="82">
        <v>4</v>
      </c>
      <c r="AQ19" s="81">
        <v>1</v>
      </c>
      <c r="AR19" s="60">
        <v>3</v>
      </c>
      <c r="AS19" s="72" t="s">
        <v>139</v>
      </c>
      <c r="AT19" s="60">
        <v>3</v>
      </c>
      <c r="AU19" s="72" t="s">
        <v>91</v>
      </c>
      <c r="AV19" s="82">
        <v>3.5</v>
      </c>
      <c r="AW19" s="76" t="s">
        <v>147</v>
      </c>
      <c r="AX19" s="60">
        <v>4</v>
      </c>
      <c r="AY19" s="76" t="s">
        <v>148</v>
      </c>
      <c r="AZ19" s="82">
        <v>1.8</v>
      </c>
      <c r="BA19" s="76" t="s">
        <v>149</v>
      </c>
      <c r="BB19" s="82">
        <v>1.8</v>
      </c>
      <c r="BC19" s="76" t="s">
        <v>55</v>
      </c>
      <c r="BD19" s="82">
        <v>2</v>
      </c>
      <c r="BE19" s="76" t="s">
        <v>64</v>
      </c>
      <c r="BF19" s="74"/>
      <c r="BG19" s="76" t="s">
        <v>64</v>
      </c>
      <c r="BH19" s="74"/>
      <c r="BI19" s="195">
        <f t="shared" si="0"/>
        <v>94.26</v>
      </c>
      <c r="BJ19" s="196" t="s">
        <v>65</v>
      </c>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row>
    <row r="20" s="8" customFormat="1" ht="30" customHeight="1" spans="1:124">
      <c r="A20" s="59"/>
      <c r="B20" s="76" t="s">
        <v>150</v>
      </c>
      <c r="C20" s="81">
        <v>1</v>
      </c>
      <c r="D20" s="82">
        <v>4</v>
      </c>
      <c r="E20" s="74">
        <v>4</v>
      </c>
      <c r="F20" s="74">
        <f>E20/5.2*2</f>
        <v>1.53846153846154</v>
      </c>
      <c r="G20" s="75">
        <v>0.06</v>
      </c>
      <c r="H20" s="74">
        <f t="shared" si="3"/>
        <v>1.5</v>
      </c>
      <c r="I20" s="76">
        <v>0</v>
      </c>
      <c r="J20" s="82">
        <v>2</v>
      </c>
      <c r="K20" s="76" t="s">
        <v>55</v>
      </c>
      <c r="L20" s="60">
        <v>1</v>
      </c>
      <c r="M20" s="76" t="s">
        <v>55</v>
      </c>
      <c r="N20" s="60">
        <v>1</v>
      </c>
      <c r="O20" s="81">
        <v>1</v>
      </c>
      <c r="P20" s="60">
        <v>3</v>
      </c>
      <c r="Q20" s="75">
        <v>0.902</v>
      </c>
      <c r="R20" s="82">
        <v>3</v>
      </c>
      <c r="S20" s="81">
        <v>1</v>
      </c>
      <c r="T20" s="82">
        <v>10</v>
      </c>
      <c r="U20" s="81">
        <v>1</v>
      </c>
      <c r="V20" s="82">
        <v>5</v>
      </c>
      <c r="W20" s="75">
        <v>0.56</v>
      </c>
      <c r="X20" s="74">
        <f t="shared" si="1"/>
        <v>2.8</v>
      </c>
      <c r="Y20" s="82">
        <v>0</v>
      </c>
      <c r="Z20" s="74">
        <v>4</v>
      </c>
      <c r="AA20" s="76" t="s">
        <v>131</v>
      </c>
      <c r="AB20" s="60">
        <v>1</v>
      </c>
      <c r="AC20" s="81">
        <v>1</v>
      </c>
      <c r="AD20" s="82">
        <v>2</v>
      </c>
      <c r="AE20" s="81">
        <v>1</v>
      </c>
      <c r="AF20" s="82">
        <v>2</v>
      </c>
      <c r="AG20" s="81">
        <v>1</v>
      </c>
      <c r="AH20" s="82">
        <v>10</v>
      </c>
      <c r="AI20" s="81">
        <v>1</v>
      </c>
      <c r="AJ20" s="82">
        <v>8</v>
      </c>
      <c r="AK20" s="81">
        <v>1</v>
      </c>
      <c r="AL20" s="82">
        <v>6</v>
      </c>
      <c r="AM20" s="76" t="s">
        <v>132</v>
      </c>
      <c r="AN20" s="82">
        <v>3</v>
      </c>
      <c r="AO20" s="76" t="s">
        <v>142</v>
      </c>
      <c r="AP20" s="82">
        <v>4</v>
      </c>
      <c r="AQ20" s="81">
        <v>1</v>
      </c>
      <c r="AR20" s="60">
        <v>3</v>
      </c>
      <c r="AS20" s="72" t="s">
        <v>139</v>
      </c>
      <c r="AT20" s="60">
        <v>3</v>
      </c>
      <c r="AU20" s="72" t="s">
        <v>91</v>
      </c>
      <c r="AV20" s="82">
        <v>3.5</v>
      </c>
      <c r="AW20" s="76" t="s">
        <v>144</v>
      </c>
      <c r="AX20" s="60">
        <v>2</v>
      </c>
      <c r="AY20" s="76" t="s">
        <v>55</v>
      </c>
      <c r="AZ20" s="82">
        <v>1</v>
      </c>
      <c r="BA20" s="76" t="s">
        <v>55</v>
      </c>
      <c r="BB20" s="82">
        <v>1</v>
      </c>
      <c r="BC20" s="76" t="s">
        <v>55</v>
      </c>
      <c r="BD20" s="82">
        <v>2</v>
      </c>
      <c r="BE20" s="76" t="s">
        <v>64</v>
      </c>
      <c r="BF20" s="74"/>
      <c r="BG20" s="76" t="s">
        <v>64</v>
      </c>
      <c r="BH20" s="74"/>
      <c r="BI20" s="195">
        <f t="shared" si="0"/>
        <v>90.3384615384615</v>
      </c>
      <c r="BJ20" s="196" t="s">
        <v>65</v>
      </c>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row>
    <row r="21" s="8" customFormat="1" ht="30" customHeight="1" spans="1:124">
      <c r="A21" s="59"/>
      <c r="B21" s="76" t="s">
        <v>151</v>
      </c>
      <c r="C21" s="81">
        <v>1</v>
      </c>
      <c r="D21" s="82">
        <v>4</v>
      </c>
      <c r="E21" s="74">
        <v>2.74</v>
      </c>
      <c r="F21" s="74">
        <f>E21/5.2*2</f>
        <v>1.05384615384615</v>
      </c>
      <c r="G21" s="75">
        <v>0.038</v>
      </c>
      <c r="H21" s="74">
        <f t="shared" si="3"/>
        <v>0.95</v>
      </c>
      <c r="I21" s="76">
        <v>0</v>
      </c>
      <c r="J21" s="82">
        <v>2</v>
      </c>
      <c r="K21" s="76" t="s">
        <v>55</v>
      </c>
      <c r="L21" s="60">
        <v>1</v>
      </c>
      <c r="M21" s="76" t="s">
        <v>55</v>
      </c>
      <c r="N21" s="60">
        <v>1</v>
      </c>
      <c r="O21" s="81">
        <v>1</v>
      </c>
      <c r="P21" s="60">
        <v>3</v>
      </c>
      <c r="Q21" s="75">
        <v>0.82</v>
      </c>
      <c r="R21" s="82">
        <v>3</v>
      </c>
      <c r="S21" s="81">
        <v>1</v>
      </c>
      <c r="T21" s="82">
        <v>10</v>
      </c>
      <c r="U21" s="81">
        <v>1</v>
      </c>
      <c r="V21" s="82">
        <v>5</v>
      </c>
      <c r="W21" s="75">
        <v>0.3</v>
      </c>
      <c r="X21" s="74">
        <f t="shared" si="1"/>
        <v>1.5</v>
      </c>
      <c r="Y21" s="82">
        <v>0</v>
      </c>
      <c r="Z21" s="74">
        <v>4</v>
      </c>
      <c r="AA21" s="76" t="s">
        <v>131</v>
      </c>
      <c r="AB21" s="60">
        <v>1</v>
      </c>
      <c r="AC21" s="81">
        <v>1</v>
      </c>
      <c r="AD21" s="82">
        <v>2</v>
      </c>
      <c r="AE21" s="81">
        <v>1</v>
      </c>
      <c r="AF21" s="82">
        <v>2</v>
      </c>
      <c r="AG21" s="81">
        <v>0.814</v>
      </c>
      <c r="AH21" s="82">
        <v>8.1</v>
      </c>
      <c r="AI21" s="81">
        <v>1</v>
      </c>
      <c r="AJ21" s="82">
        <v>8</v>
      </c>
      <c r="AK21" s="81">
        <v>1</v>
      </c>
      <c r="AL21" s="82">
        <v>6</v>
      </c>
      <c r="AM21" s="76" t="s">
        <v>132</v>
      </c>
      <c r="AN21" s="82">
        <v>3</v>
      </c>
      <c r="AO21" s="76" t="s">
        <v>142</v>
      </c>
      <c r="AP21" s="82">
        <v>4</v>
      </c>
      <c r="AQ21" s="81">
        <v>1</v>
      </c>
      <c r="AR21" s="60">
        <v>3</v>
      </c>
      <c r="AS21" s="72" t="s">
        <v>139</v>
      </c>
      <c r="AT21" s="60">
        <v>3</v>
      </c>
      <c r="AU21" s="72" t="s">
        <v>91</v>
      </c>
      <c r="AV21" s="82">
        <v>3.5</v>
      </c>
      <c r="AW21" s="76" t="s">
        <v>152</v>
      </c>
      <c r="AX21" s="60">
        <v>4</v>
      </c>
      <c r="AY21" s="76" t="s">
        <v>153</v>
      </c>
      <c r="AZ21" s="82">
        <v>1.5</v>
      </c>
      <c r="BA21" s="76" t="s">
        <v>134</v>
      </c>
      <c r="BB21" s="82">
        <v>1</v>
      </c>
      <c r="BC21" s="76" t="s">
        <v>55</v>
      </c>
      <c r="BD21" s="82">
        <v>2</v>
      </c>
      <c r="BE21" s="76" t="s">
        <v>64</v>
      </c>
      <c r="BF21" s="74"/>
      <c r="BG21" s="76" t="s">
        <v>64</v>
      </c>
      <c r="BH21" s="76"/>
      <c r="BI21" s="195">
        <f t="shared" si="0"/>
        <v>88.6038461538461</v>
      </c>
      <c r="BJ21" s="196" t="s">
        <v>113</v>
      </c>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row>
    <row r="22" s="8" customFormat="1" ht="30" customHeight="1" spans="1:124">
      <c r="A22" s="59"/>
      <c r="B22" s="76" t="s">
        <v>154</v>
      </c>
      <c r="C22" s="81">
        <v>1</v>
      </c>
      <c r="D22" s="82">
        <v>4</v>
      </c>
      <c r="E22" s="74">
        <v>5.1</v>
      </c>
      <c r="F22" s="74">
        <f>E22/5.2*2</f>
        <v>1.96153846153846</v>
      </c>
      <c r="G22" s="75">
        <v>0.0657</v>
      </c>
      <c r="H22" s="74">
        <v>1.65</v>
      </c>
      <c r="I22" s="76">
        <v>0</v>
      </c>
      <c r="J22" s="82">
        <v>2</v>
      </c>
      <c r="K22" s="76" t="s">
        <v>55</v>
      </c>
      <c r="L22" s="60">
        <v>1</v>
      </c>
      <c r="M22" s="76" t="s">
        <v>55</v>
      </c>
      <c r="N22" s="60">
        <v>1</v>
      </c>
      <c r="O22" s="81">
        <v>1</v>
      </c>
      <c r="P22" s="60">
        <v>3</v>
      </c>
      <c r="Q22" s="75">
        <v>0.96</v>
      </c>
      <c r="R22" s="82">
        <v>3</v>
      </c>
      <c r="S22" s="81">
        <v>1</v>
      </c>
      <c r="T22" s="82">
        <v>10</v>
      </c>
      <c r="U22" s="81">
        <v>1</v>
      </c>
      <c r="V22" s="82">
        <v>5</v>
      </c>
      <c r="W22" s="75">
        <v>0.4453</v>
      </c>
      <c r="X22" s="74">
        <f t="shared" si="1"/>
        <v>2.2265</v>
      </c>
      <c r="Y22" s="82">
        <v>0</v>
      </c>
      <c r="Z22" s="74">
        <v>4</v>
      </c>
      <c r="AA22" s="76" t="s">
        <v>131</v>
      </c>
      <c r="AB22" s="60">
        <v>1</v>
      </c>
      <c r="AC22" s="81">
        <v>1</v>
      </c>
      <c r="AD22" s="82">
        <v>2</v>
      </c>
      <c r="AE22" s="81">
        <v>1</v>
      </c>
      <c r="AF22" s="82">
        <v>2</v>
      </c>
      <c r="AG22" s="81">
        <v>1</v>
      </c>
      <c r="AH22" s="82">
        <v>10</v>
      </c>
      <c r="AI22" s="81">
        <v>1</v>
      </c>
      <c r="AJ22" s="82">
        <v>8</v>
      </c>
      <c r="AK22" s="81">
        <v>1</v>
      </c>
      <c r="AL22" s="82">
        <v>6</v>
      </c>
      <c r="AM22" s="76" t="s">
        <v>132</v>
      </c>
      <c r="AN22" s="82">
        <v>3</v>
      </c>
      <c r="AO22" s="76" t="s">
        <v>89</v>
      </c>
      <c r="AP22" s="82">
        <v>4</v>
      </c>
      <c r="AQ22" s="81">
        <v>1</v>
      </c>
      <c r="AR22" s="60">
        <v>3</v>
      </c>
      <c r="AS22" s="111" t="s">
        <v>89</v>
      </c>
      <c r="AT22" s="60">
        <v>3</v>
      </c>
      <c r="AU22" s="76" t="s">
        <v>91</v>
      </c>
      <c r="AV22" s="82">
        <v>3.5</v>
      </c>
      <c r="AW22" s="76" t="s">
        <v>155</v>
      </c>
      <c r="AX22" s="60">
        <v>2</v>
      </c>
      <c r="AY22" s="76" t="s">
        <v>156</v>
      </c>
      <c r="AZ22" s="82">
        <v>1</v>
      </c>
      <c r="BA22" s="76" t="s">
        <v>134</v>
      </c>
      <c r="BB22" s="82">
        <v>1</v>
      </c>
      <c r="BC22" s="76" t="s">
        <v>67</v>
      </c>
      <c r="BD22" s="82">
        <v>0</v>
      </c>
      <c r="BE22" s="75" t="s">
        <v>64</v>
      </c>
      <c r="BF22" s="76"/>
      <c r="BG22" s="76" t="s">
        <v>64</v>
      </c>
      <c r="BH22" s="76"/>
      <c r="BI22" s="195">
        <f t="shared" si="0"/>
        <v>88.3380384615385</v>
      </c>
      <c r="BJ22" s="196" t="s">
        <v>113</v>
      </c>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row>
    <row r="23" s="8" customFormat="1" ht="30" customHeight="1" spans="1:124">
      <c r="A23" s="64"/>
      <c r="B23" s="83" t="s">
        <v>157</v>
      </c>
      <c r="C23" s="84">
        <v>1</v>
      </c>
      <c r="D23" s="85">
        <v>4</v>
      </c>
      <c r="E23" s="86">
        <v>13.13</v>
      </c>
      <c r="F23" s="83">
        <v>2</v>
      </c>
      <c r="G23" s="87">
        <v>0.1243</v>
      </c>
      <c r="H23" s="86">
        <v>2</v>
      </c>
      <c r="I23" s="83">
        <v>0</v>
      </c>
      <c r="J23" s="85">
        <v>2</v>
      </c>
      <c r="K23" s="83" t="s">
        <v>55</v>
      </c>
      <c r="L23" s="65">
        <v>1</v>
      </c>
      <c r="M23" s="83" t="s">
        <v>55</v>
      </c>
      <c r="N23" s="65">
        <v>1</v>
      </c>
      <c r="O23" s="84">
        <v>1</v>
      </c>
      <c r="P23" s="65">
        <v>3</v>
      </c>
      <c r="Q23" s="87">
        <v>0.8413</v>
      </c>
      <c r="R23" s="85">
        <v>3</v>
      </c>
      <c r="S23" s="84">
        <v>1</v>
      </c>
      <c r="T23" s="85">
        <v>10</v>
      </c>
      <c r="U23" s="84">
        <v>1</v>
      </c>
      <c r="V23" s="85">
        <v>5</v>
      </c>
      <c r="W23" s="87">
        <v>0.3636</v>
      </c>
      <c r="X23" s="86">
        <v>1.818</v>
      </c>
      <c r="Y23" s="85">
        <v>0</v>
      </c>
      <c r="Z23" s="86">
        <v>4</v>
      </c>
      <c r="AA23" s="83" t="s">
        <v>131</v>
      </c>
      <c r="AB23" s="65">
        <v>1</v>
      </c>
      <c r="AC23" s="84">
        <v>1</v>
      </c>
      <c r="AD23" s="85">
        <v>2</v>
      </c>
      <c r="AE23" s="84">
        <v>1</v>
      </c>
      <c r="AF23" s="85">
        <v>2</v>
      </c>
      <c r="AG23" s="84">
        <v>1</v>
      </c>
      <c r="AH23" s="85">
        <v>10</v>
      </c>
      <c r="AI23" s="84">
        <v>1</v>
      </c>
      <c r="AJ23" s="85">
        <v>8</v>
      </c>
      <c r="AK23" s="84">
        <v>1</v>
      </c>
      <c r="AL23" s="85">
        <v>6</v>
      </c>
      <c r="AM23" s="83" t="s">
        <v>158</v>
      </c>
      <c r="AN23" s="85">
        <v>2</v>
      </c>
      <c r="AO23" s="83" t="s">
        <v>142</v>
      </c>
      <c r="AP23" s="85">
        <v>4</v>
      </c>
      <c r="AQ23" s="84">
        <v>1</v>
      </c>
      <c r="AR23" s="65">
        <v>3</v>
      </c>
      <c r="AS23" s="181" t="s">
        <v>139</v>
      </c>
      <c r="AT23" s="65">
        <v>3</v>
      </c>
      <c r="AU23" s="181" t="s">
        <v>91</v>
      </c>
      <c r="AV23" s="85">
        <v>3.5</v>
      </c>
      <c r="AW23" s="83" t="s">
        <v>159</v>
      </c>
      <c r="AX23" s="65">
        <v>2</v>
      </c>
      <c r="AY23" s="83" t="s">
        <v>160</v>
      </c>
      <c r="AZ23" s="85">
        <v>1</v>
      </c>
      <c r="BA23" s="83" t="s">
        <v>161</v>
      </c>
      <c r="BB23" s="85">
        <v>1.2</v>
      </c>
      <c r="BC23" s="83" t="s">
        <v>55</v>
      </c>
      <c r="BD23" s="85">
        <v>2</v>
      </c>
      <c r="BE23" s="83" t="s">
        <v>64</v>
      </c>
      <c r="BF23" s="83"/>
      <c r="BG23" s="83" t="s">
        <v>64</v>
      </c>
      <c r="BH23" s="83"/>
      <c r="BI23" s="197">
        <f t="shared" si="0"/>
        <v>89.518</v>
      </c>
      <c r="BJ23" s="199" t="s">
        <v>65</v>
      </c>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row>
    <row r="24" s="9" customFormat="1" ht="30" customHeight="1" spans="1:244">
      <c r="A24" s="88">
        <v>6</v>
      </c>
      <c r="B24" s="89" t="s">
        <v>162</v>
      </c>
      <c r="C24" s="90"/>
      <c r="D24" s="41">
        <v>4</v>
      </c>
      <c r="E24" s="91"/>
      <c r="F24" s="41">
        <v>2</v>
      </c>
      <c r="G24" s="92"/>
      <c r="H24" s="41">
        <v>2</v>
      </c>
      <c r="I24" s="142"/>
      <c r="J24" s="41">
        <v>2</v>
      </c>
      <c r="K24" s="142"/>
      <c r="L24" s="41">
        <v>1</v>
      </c>
      <c r="M24" s="142"/>
      <c r="N24" s="41">
        <v>1</v>
      </c>
      <c r="O24" s="90"/>
      <c r="P24" s="41">
        <v>3</v>
      </c>
      <c r="Q24" s="90"/>
      <c r="R24" s="41">
        <v>3</v>
      </c>
      <c r="S24" s="90"/>
      <c r="T24" s="142">
        <v>10</v>
      </c>
      <c r="U24" s="143"/>
      <c r="V24" s="142">
        <v>4.12</v>
      </c>
      <c r="W24" s="90"/>
      <c r="X24" s="142">
        <v>5</v>
      </c>
      <c r="Y24" s="142"/>
      <c r="Z24" s="123">
        <v>3.36</v>
      </c>
      <c r="AA24" s="169"/>
      <c r="AB24" s="142">
        <v>2</v>
      </c>
      <c r="AC24" s="90"/>
      <c r="AD24" s="142">
        <v>2</v>
      </c>
      <c r="AE24" s="90"/>
      <c r="AF24" s="142">
        <v>2</v>
      </c>
      <c r="AG24" s="90"/>
      <c r="AH24" s="142">
        <v>10</v>
      </c>
      <c r="AI24" s="90"/>
      <c r="AJ24" s="142">
        <v>8</v>
      </c>
      <c r="AK24" s="90"/>
      <c r="AL24" s="142">
        <v>4.8</v>
      </c>
      <c r="AM24" s="142"/>
      <c r="AN24" s="169">
        <f>AVERAGE(AN25:AN29)</f>
        <v>2.8</v>
      </c>
      <c r="AO24" s="142"/>
      <c r="AP24" s="169">
        <f>AVERAGEA(AP25:AP29)</f>
        <v>3.2</v>
      </c>
      <c r="AQ24" s="182"/>
      <c r="AR24" s="41">
        <v>3</v>
      </c>
      <c r="AS24" s="169"/>
      <c r="AT24" s="169">
        <v>3</v>
      </c>
      <c r="AU24" s="169"/>
      <c r="AV24" s="169">
        <v>4</v>
      </c>
      <c r="AW24" s="169"/>
      <c r="AX24" s="184">
        <v>2.8</v>
      </c>
      <c r="AY24" s="142"/>
      <c r="AZ24" s="142">
        <v>0.6</v>
      </c>
      <c r="BA24" s="142"/>
      <c r="BB24" s="169">
        <v>1.68</v>
      </c>
      <c r="BC24" s="169"/>
      <c r="BD24" s="169">
        <v>2</v>
      </c>
      <c r="BE24" s="142"/>
      <c r="BF24" s="142"/>
      <c r="BG24" s="90"/>
      <c r="BH24" s="142"/>
      <c r="BI24" s="200">
        <f t="shared" si="0"/>
        <v>92.36</v>
      </c>
      <c r="BJ24" s="201" t="s">
        <v>65</v>
      </c>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206"/>
      <c r="DV24" s="206"/>
      <c r="DW24" s="206"/>
      <c r="DX24" s="206"/>
      <c r="DY24" s="206"/>
      <c r="DZ24" s="206"/>
      <c r="EA24" s="206"/>
      <c r="EB24" s="206"/>
      <c r="EC24" s="206"/>
      <c r="ED24" s="206"/>
      <c r="EE24" s="206"/>
      <c r="EF24" s="206"/>
      <c r="EG24" s="206"/>
      <c r="EH24" s="206"/>
      <c r="EI24" s="206"/>
      <c r="EJ24" s="206"/>
      <c r="EK24" s="206"/>
      <c r="EL24" s="206"/>
      <c r="EM24" s="206"/>
      <c r="EN24" s="206"/>
      <c r="EO24" s="206"/>
      <c r="EP24" s="206"/>
      <c r="EQ24" s="206"/>
      <c r="ER24" s="206"/>
      <c r="ES24" s="206"/>
      <c r="ET24" s="206"/>
      <c r="EU24" s="206"/>
      <c r="EV24" s="206"/>
      <c r="EW24" s="206"/>
      <c r="EX24" s="206"/>
      <c r="EY24" s="206"/>
      <c r="EZ24" s="206"/>
      <c r="FA24" s="206"/>
      <c r="FB24" s="206"/>
      <c r="FC24" s="206"/>
      <c r="FD24" s="206"/>
      <c r="FE24" s="206"/>
      <c r="FF24" s="206"/>
      <c r="FG24" s="206"/>
      <c r="FH24" s="206"/>
      <c r="FI24" s="206"/>
      <c r="FJ24" s="206"/>
      <c r="FK24" s="206"/>
      <c r="FL24" s="206"/>
      <c r="FM24" s="206"/>
      <c r="FN24" s="206"/>
      <c r="FO24" s="206"/>
      <c r="FP24" s="206"/>
      <c r="FQ24" s="206"/>
      <c r="FR24" s="206"/>
      <c r="FS24" s="206"/>
      <c r="FT24" s="206"/>
      <c r="FU24" s="206"/>
      <c r="FV24" s="206"/>
      <c r="FW24" s="206"/>
      <c r="FX24" s="206"/>
      <c r="FY24" s="206"/>
      <c r="FZ24" s="206"/>
      <c r="GA24" s="206"/>
      <c r="GB24" s="206"/>
      <c r="GC24" s="206"/>
      <c r="GD24" s="206"/>
      <c r="GE24" s="206"/>
      <c r="GF24" s="206"/>
      <c r="GG24" s="206"/>
      <c r="GH24" s="206"/>
      <c r="GI24" s="206"/>
      <c r="GJ24" s="206"/>
      <c r="GK24" s="206"/>
      <c r="GL24" s="206"/>
      <c r="GM24" s="206"/>
      <c r="GN24" s="206"/>
      <c r="GO24" s="206"/>
      <c r="GP24" s="206"/>
      <c r="GQ24" s="206"/>
      <c r="GR24" s="206"/>
      <c r="GS24" s="206"/>
      <c r="GT24" s="206"/>
      <c r="GU24" s="206"/>
      <c r="GV24" s="206"/>
      <c r="GW24" s="206"/>
      <c r="GX24" s="206"/>
      <c r="GY24" s="206"/>
      <c r="GZ24" s="206"/>
      <c r="HA24" s="206"/>
      <c r="HB24" s="206"/>
      <c r="HC24" s="206"/>
      <c r="HD24" s="206"/>
      <c r="HE24" s="206"/>
      <c r="HF24" s="206"/>
      <c r="HG24" s="206"/>
      <c r="HH24" s="206"/>
      <c r="HI24" s="206"/>
      <c r="HJ24" s="206"/>
      <c r="HK24" s="206"/>
      <c r="HL24" s="206"/>
      <c r="HM24" s="206"/>
      <c r="HN24" s="206"/>
      <c r="HO24" s="206"/>
      <c r="HP24" s="206"/>
      <c r="HQ24" s="206"/>
      <c r="HR24" s="206"/>
      <c r="HS24" s="206"/>
      <c r="HT24" s="206"/>
      <c r="HU24" s="206"/>
      <c r="HV24" s="206"/>
      <c r="HW24" s="206"/>
      <c r="HX24" s="206"/>
      <c r="HY24" s="206"/>
      <c r="HZ24" s="206"/>
      <c r="IA24" s="206"/>
      <c r="IB24" s="206"/>
      <c r="IC24" s="206"/>
      <c r="ID24" s="206"/>
      <c r="IE24" s="206"/>
      <c r="IF24" s="206"/>
      <c r="IG24" s="206"/>
      <c r="IH24" s="206"/>
      <c r="II24" s="206"/>
      <c r="IJ24" s="207"/>
    </row>
    <row r="25" s="10" customFormat="1" ht="30" customHeight="1" spans="1:244">
      <c r="A25" s="93"/>
      <c r="B25" s="54" t="s">
        <v>163</v>
      </c>
      <c r="C25" s="94">
        <v>1</v>
      </c>
      <c r="D25" s="54">
        <v>4</v>
      </c>
      <c r="E25" s="95">
        <v>10.9</v>
      </c>
      <c r="F25" s="96">
        <v>2</v>
      </c>
      <c r="G25" s="97">
        <v>0.15831230450782</v>
      </c>
      <c r="H25" s="96">
        <v>2</v>
      </c>
      <c r="I25" s="54">
        <v>0</v>
      </c>
      <c r="J25" s="54">
        <v>2</v>
      </c>
      <c r="K25" s="54" t="s">
        <v>55</v>
      </c>
      <c r="L25" s="54">
        <v>1</v>
      </c>
      <c r="M25" s="54" t="s">
        <v>55</v>
      </c>
      <c r="N25" s="54">
        <v>1</v>
      </c>
      <c r="O25" s="94">
        <v>1</v>
      </c>
      <c r="P25" s="54">
        <v>3</v>
      </c>
      <c r="Q25" s="94">
        <v>0.97</v>
      </c>
      <c r="R25" s="54">
        <v>3</v>
      </c>
      <c r="S25" s="94">
        <v>1</v>
      </c>
      <c r="T25" s="54">
        <v>10</v>
      </c>
      <c r="U25" s="94">
        <v>0.95</v>
      </c>
      <c r="V25" s="54">
        <v>4</v>
      </c>
      <c r="W25" s="94">
        <v>1</v>
      </c>
      <c r="X25" s="54">
        <v>5</v>
      </c>
      <c r="Y25" s="54" t="s">
        <v>164</v>
      </c>
      <c r="Z25" s="163">
        <v>3.4</v>
      </c>
      <c r="AA25" s="54" t="s">
        <v>165</v>
      </c>
      <c r="AB25" s="54">
        <v>2</v>
      </c>
      <c r="AC25" s="94">
        <v>1</v>
      </c>
      <c r="AD25" s="54">
        <v>2</v>
      </c>
      <c r="AE25" s="94">
        <v>1</v>
      </c>
      <c r="AF25" s="54">
        <v>2</v>
      </c>
      <c r="AG25" s="94">
        <v>1</v>
      </c>
      <c r="AH25" s="54">
        <v>10</v>
      </c>
      <c r="AI25" s="94">
        <v>1</v>
      </c>
      <c r="AJ25" s="54">
        <v>8</v>
      </c>
      <c r="AK25" s="94">
        <v>1</v>
      </c>
      <c r="AL25" s="54">
        <v>6</v>
      </c>
      <c r="AM25" s="54" t="s">
        <v>88</v>
      </c>
      <c r="AN25" s="54">
        <v>2</v>
      </c>
      <c r="AO25" s="54" t="s">
        <v>166</v>
      </c>
      <c r="AP25" s="54">
        <v>4</v>
      </c>
      <c r="AQ25" s="94">
        <v>1</v>
      </c>
      <c r="AR25" s="54">
        <v>3</v>
      </c>
      <c r="AS25" s="54" t="s">
        <v>167</v>
      </c>
      <c r="AT25" s="54">
        <v>3</v>
      </c>
      <c r="AU25" s="54" t="s">
        <v>55</v>
      </c>
      <c r="AV25" s="54">
        <v>4</v>
      </c>
      <c r="AW25" s="54" t="s">
        <v>168</v>
      </c>
      <c r="AX25" s="54">
        <v>2</v>
      </c>
      <c r="AY25" s="54" t="s">
        <v>169</v>
      </c>
      <c r="AZ25" s="54">
        <v>0</v>
      </c>
      <c r="BA25" s="54" t="s">
        <v>170</v>
      </c>
      <c r="BB25" s="54">
        <v>2</v>
      </c>
      <c r="BC25" s="54" t="s">
        <v>55</v>
      </c>
      <c r="BD25" s="54">
        <v>2</v>
      </c>
      <c r="BE25" s="54" t="s">
        <v>64</v>
      </c>
      <c r="BF25" s="54"/>
      <c r="BG25" s="94" t="s">
        <v>64</v>
      </c>
      <c r="BH25" s="54"/>
      <c r="BI25" s="193">
        <f t="shared" si="0"/>
        <v>92.4</v>
      </c>
      <c r="BJ25" s="194" t="s">
        <v>65</v>
      </c>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206"/>
      <c r="DV25" s="206"/>
      <c r="DW25" s="206"/>
      <c r="DX25" s="206"/>
      <c r="DY25" s="206"/>
      <c r="DZ25" s="206"/>
      <c r="EA25" s="206"/>
      <c r="EB25" s="206"/>
      <c r="EC25" s="206"/>
      <c r="ED25" s="206"/>
      <c r="EE25" s="206"/>
      <c r="EF25" s="206"/>
      <c r="EG25" s="206"/>
      <c r="EH25" s="206"/>
      <c r="EI25" s="206"/>
      <c r="EJ25" s="206"/>
      <c r="EK25" s="206"/>
      <c r="EL25" s="206"/>
      <c r="EM25" s="206"/>
      <c r="EN25" s="206"/>
      <c r="EO25" s="206"/>
      <c r="EP25" s="206"/>
      <c r="EQ25" s="206"/>
      <c r="ER25" s="206"/>
      <c r="ES25" s="206"/>
      <c r="ET25" s="206"/>
      <c r="EU25" s="206"/>
      <c r="EV25" s="206"/>
      <c r="EW25" s="206"/>
      <c r="EX25" s="206"/>
      <c r="EY25" s="206"/>
      <c r="EZ25" s="206"/>
      <c r="FA25" s="206"/>
      <c r="FB25" s="206"/>
      <c r="FC25" s="206"/>
      <c r="FD25" s="206"/>
      <c r="FE25" s="206"/>
      <c r="FF25" s="206"/>
      <c r="FG25" s="206"/>
      <c r="FH25" s="206"/>
      <c r="FI25" s="206"/>
      <c r="FJ25" s="206"/>
      <c r="FK25" s="206"/>
      <c r="FL25" s="206"/>
      <c r="FM25" s="206"/>
      <c r="FN25" s="206"/>
      <c r="FO25" s="206"/>
      <c r="FP25" s="206"/>
      <c r="FQ25" s="206"/>
      <c r="FR25" s="206"/>
      <c r="FS25" s="206"/>
      <c r="FT25" s="206"/>
      <c r="FU25" s="206"/>
      <c r="FV25" s="206"/>
      <c r="FW25" s="206"/>
      <c r="FX25" s="206"/>
      <c r="FY25" s="206"/>
      <c r="FZ25" s="206"/>
      <c r="GA25" s="206"/>
      <c r="GB25" s="206"/>
      <c r="GC25" s="206"/>
      <c r="GD25" s="206"/>
      <c r="GE25" s="206"/>
      <c r="GF25" s="206"/>
      <c r="GG25" s="206"/>
      <c r="GH25" s="206"/>
      <c r="GI25" s="206"/>
      <c r="GJ25" s="206"/>
      <c r="GK25" s="206"/>
      <c r="GL25" s="206"/>
      <c r="GM25" s="206"/>
      <c r="GN25" s="206"/>
      <c r="GO25" s="206"/>
      <c r="GP25" s="206"/>
      <c r="GQ25" s="206"/>
      <c r="GR25" s="206"/>
      <c r="GS25" s="206"/>
      <c r="GT25" s="206"/>
      <c r="GU25" s="206"/>
      <c r="GV25" s="206"/>
      <c r="GW25" s="206"/>
      <c r="GX25" s="206"/>
      <c r="GY25" s="206"/>
      <c r="GZ25" s="206"/>
      <c r="HA25" s="206"/>
      <c r="HB25" s="206"/>
      <c r="HC25" s="206"/>
      <c r="HD25" s="206"/>
      <c r="HE25" s="206"/>
      <c r="HF25" s="206"/>
      <c r="HG25" s="206"/>
      <c r="HH25" s="206"/>
      <c r="HI25" s="206"/>
      <c r="HJ25" s="206"/>
      <c r="HK25" s="206"/>
      <c r="HL25" s="206"/>
      <c r="HM25" s="206"/>
      <c r="HN25" s="206"/>
      <c r="HO25" s="206"/>
      <c r="HP25" s="206"/>
      <c r="HQ25" s="206"/>
      <c r="HR25" s="206"/>
      <c r="HS25" s="206"/>
      <c r="HT25" s="206"/>
      <c r="HU25" s="206"/>
      <c r="HV25" s="206"/>
      <c r="HW25" s="206"/>
      <c r="HX25" s="206"/>
      <c r="HY25" s="206"/>
      <c r="HZ25" s="206"/>
      <c r="IA25" s="206"/>
      <c r="IB25" s="206"/>
      <c r="IC25" s="206"/>
      <c r="ID25" s="206"/>
      <c r="IE25" s="206"/>
      <c r="IF25" s="206"/>
      <c r="IG25" s="206"/>
      <c r="IH25" s="206"/>
      <c r="II25" s="206"/>
      <c r="IJ25" s="206"/>
    </row>
    <row r="26" s="10" customFormat="1" ht="30" customHeight="1" spans="1:244">
      <c r="A26" s="93"/>
      <c r="B26" s="60" t="s">
        <v>171</v>
      </c>
      <c r="C26" s="61">
        <v>1</v>
      </c>
      <c r="D26" s="60">
        <v>4</v>
      </c>
      <c r="E26" s="98">
        <v>10.31</v>
      </c>
      <c r="F26" s="98">
        <v>2</v>
      </c>
      <c r="G26" s="99">
        <v>0.150242678538189</v>
      </c>
      <c r="H26" s="98">
        <v>2</v>
      </c>
      <c r="I26" s="60">
        <v>0</v>
      </c>
      <c r="J26" s="60">
        <v>2</v>
      </c>
      <c r="K26" s="60" t="s">
        <v>55</v>
      </c>
      <c r="L26" s="60">
        <v>1</v>
      </c>
      <c r="M26" s="60" t="s">
        <v>55</v>
      </c>
      <c r="N26" s="60">
        <v>1</v>
      </c>
      <c r="O26" s="61">
        <v>1</v>
      </c>
      <c r="P26" s="60">
        <v>3</v>
      </c>
      <c r="Q26" s="63">
        <v>0.9437</v>
      </c>
      <c r="R26" s="60">
        <v>3</v>
      </c>
      <c r="S26" s="61">
        <v>1</v>
      </c>
      <c r="T26" s="60">
        <v>10</v>
      </c>
      <c r="U26" s="61">
        <v>1</v>
      </c>
      <c r="V26" s="60">
        <v>5</v>
      </c>
      <c r="W26" s="61">
        <v>1</v>
      </c>
      <c r="X26" s="60">
        <v>5</v>
      </c>
      <c r="Y26" s="60" t="s">
        <v>172</v>
      </c>
      <c r="Z26" s="164">
        <v>3.6</v>
      </c>
      <c r="AA26" s="61" t="s">
        <v>173</v>
      </c>
      <c r="AB26" s="60">
        <v>2</v>
      </c>
      <c r="AC26" s="61">
        <v>1</v>
      </c>
      <c r="AD26" s="60">
        <v>2</v>
      </c>
      <c r="AE26" s="61">
        <v>1</v>
      </c>
      <c r="AF26" s="60">
        <v>2</v>
      </c>
      <c r="AG26" s="61">
        <v>1</v>
      </c>
      <c r="AH26" s="60">
        <v>10</v>
      </c>
      <c r="AI26" s="61">
        <v>1</v>
      </c>
      <c r="AJ26" s="60">
        <v>8</v>
      </c>
      <c r="AK26" s="61">
        <v>1</v>
      </c>
      <c r="AL26" s="60">
        <v>6</v>
      </c>
      <c r="AM26" s="54" t="s">
        <v>88</v>
      </c>
      <c r="AN26" s="60">
        <v>2</v>
      </c>
      <c r="AO26" s="60" t="s">
        <v>89</v>
      </c>
      <c r="AP26" s="60">
        <v>4</v>
      </c>
      <c r="AQ26" s="61">
        <v>1</v>
      </c>
      <c r="AR26" s="60">
        <v>3</v>
      </c>
      <c r="AS26" s="60" t="s">
        <v>89</v>
      </c>
      <c r="AT26" s="60">
        <v>3</v>
      </c>
      <c r="AU26" s="61" t="s">
        <v>55</v>
      </c>
      <c r="AV26" s="60">
        <v>4</v>
      </c>
      <c r="AW26" s="61" t="s">
        <v>174</v>
      </c>
      <c r="AX26" s="60">
        <v>2</v>
      </c>
      <c r="AY26" s="60" t="s">
        <v>175</v>
      </c>
      <c r="AZ26" s="60">
        <v>1</v>
      </c>
      <c r="BA26" s="61" t="s">
        <v>176</v>
      </c>
      <c r="BB26" s="60">
        <v>1.2</v>
      </c>
      <c r="BC26" s="60" t="s">
        <v>55</v>
      </c>
      <c r="BD26" s="60">
        <v>2</v>
      </c>
      <c r="BE26" s="60" t="s">
        <v>64</v>
      </c>
      <c r="BF26" s="60"/>
      <c r="BG26" s="61" t="s">
        <v>64</v>
      </c>
      <c r="BH26" s="60"/>
      <c r="BI26" s="195">
        <f t="shared" si="0"/>
        <v>93.8</v>
      </c>
      <c r="BJ26" s="196" t="s">
        <v>65</v>
      </c>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206"/>
      <c r="DV26" s="206"/>
      <c r="DW26" s="206"/>
      <c r="DX26" s="206"/>
      <c r="DY26" s="206"/>
      <c r="DZ26" s="206"/>
      <c r="EA26" s="206"/>
      <c r="EB26" s="206"/>
      <c r="EC26" s="206"/>
      <c r="ED26" s="206"/>
      <c r="EE26" s="206"/>
      <c r="EF26" s="206"/>
      <c r="EG26" s="206"/>
      <c r="EH26" s="206"/>
      <c r="EI26" s="206"/>
      <c r="EJ26" s="206"/>
      <c r="EK26" s="206"/>
      <c r="EL26" s="206"/>
      <c r="EM26" s="206"/>
      <c r="EN26" s="206"/>
      <c r="EO26" s="206"/>
      <c r="EP26" s="206"/>
      <c r="EQ26" s="206"/>
      <c r="ER26" s="206"/>
      <c r="ES26" s="206"/>
      <c r="ET26" s="206"/>
      <c r="EU26" s="206"/>
      <c r="EV26" s="206"/>
      <c r="EW26" s="206"/>
      <c r="EX26" s="206"/>
      <c r="EY26" s="206"/>
      <c r="EZ26" s="206"/>
      <c r="FA26" s="206"/>
      <c r="FB26" s="206"/>
      <c r="FC26" s="206"/>
      <c r="FD26" s="206"/>
      <c r="FE26" s="206"/>
      <c r="FF26" s="206"/>
      <c r="FG26" s="206"/>
      <c r="FH26" s="206"/>
      <c r="FI26" s="206"/>
      <c r="FJ26" s="206"/>
      <c r="FK26" s="206"/>
      <c r="FL26" s="206"/>
      <c r="FM26" s="206"/>
      <c r="FN26" s="206"/>
      <c r="FO26" s="206"/>
      <c r="FP26" s="206"/>
      <c r="FQ26" s="206"/>
      <c r="FR26" s="206"/>
      <c r="FS26" s="206"/>
      <c r="FT26" s="206"/>
      <c r="FU26" s="206"/>
      <c r="FV26" s="206"/>
      <c r="FW26" s="206"/>
      <c r="FX26" s="206"/>
      <c r="FY26" s="206"/>
      <c r="FZ26" s="206"/>
      <c r="GA26" s="206"/>
      <c r="GB26" s="206"/>
      <c r="GC26" s="206"/>
      <c r="GD26" s="206"/>
      <c r="GE26" s="206"/>
      <c r="GF26" s="206"/>
      <c r="GG26" s="206"/>
      <c r="GH26" s="206"/>
      <c r="GI26" s="206"/>
      <c r="GJ26" s="206"/>
      <c r="GK26" s="206"/>
      <c r="GL26" s="206"/>
      <c r="GM26" s="206"/>
      <c r="GN26" s="206"/>
      <c r="GO26" s="206"/>
      <c r="GP26" s="206"/>
      <c r="GQ26" s="206"/>
      <c r="GR26" s="206"/>
      <c r="GS26" s="206"/>
      <c r="GT26" s="206"/>
      <c r="GU26" s="206"/>
      <c r="GV26" s="206"/>
      <c r="GW26" s="206"/>
      <c r="GX26" s="206"/>
      <c r="GY26" s="206"/>
      <c r="GZ26" s="206"/>
      <c r="HA26" s="206"/>
      <c r="HB26" s="206"/>
      <c r="HC26" s="206"/>
      <c r="HD26" s="206"/>
      <c r="HE26" s="206"/>
      <c r="HF26" s="206"/>
      <c r="HG26" s="206"/>
      <c r="HH26" s="206"/>
      <c r="HI26" s="206"/>
      <c r="HJ26" s="206"/>
      <c r="HK26" s="206"/>
      <c r="HL26" s="206"/>
      <c r="HM26" s="206"/>
      <c r="HN26" s="206"/>
      <c r="HO26" s="206"/>
      <c r="HP26" s="206"/>
      <c r="HQ26" s="206"/>
      <c r="HR26" s="206"/>
      <c r="HS26" s="206"/>
      <c r="HT26" s="206"/>
      <c r="HU26" s="206"/>
      <c r="HV26" s="206"/>
      <c r="HW26" s="206"/>
      <c r="HX26" s="206"/>
      <c r="HY26" s="206"/>
      <c r="HZ26" s="206"/>
      <c r="IA26" s="206"/>
      <c r="IB26" s="206"/>
      <c r="IC26" s="206"/>
      <c r="ID26" s="206"/>
      <c r="IE26" s="206"/>
      <c r="IF26" s="206"/>
      <c r="IG26" s="206"/>
      <c r="IH26" s="206"/>
      <c r="II26" s="206"/>
      <c r="IJ26" s="206"/>
    </row>
    <row r="27" s="10" customFormat="1" ht="30" customHeight="1" spans="1:244">
      <c r="A27" s="93"/>
      <c r="B27" s="60" t="s">
        <v>177</v>
      </c>
      <c r="C27" s="61">
        <v>1</v>
      </c>
      <c r="D27" s="60">
        <v>4</v>
      </c>
      <c r="E27" s="98">
        <v>11.35</v>
      </c>
      <c r="F27" s="98">
        <v>2</v>
      </c>
      <c r="G27" s="99">
        <v>0.183231026785714</v>
      </c>
      <c r="H27" s="98">
        <v>2</v>
      </c>
      <c r="I27" s="60">
        <v>0</v>
      </c>
      <c r="J27" s="60">
        <v>2</v>
      </c>
      <c r="K27" s="60" t="s">
        <v>55</v>
      </c>
      <c r="L27" s="60">
        <v>1</v>
      </c>
      <c r="M27" s="60" t="s">
        <v>55</v>
      </c>
      <c r="N27" s="60">
        <v>1</v>
      </c>
      <c r="O27" s="60">
        <v>100</v>
      </c>
      <c r="P27" s="60">
        <v>3</v>
      </c>
      <c r="Q27" s="63">
        <v>0.975</v>
      </c>
      <c r="R27" s="60">
        <v>3</v>
      </c>
      <c r="S27" s="61">
        <v>1</v>
      </c>
      <c r="T27" s="60">
        <v>10</v>
      </c>
      <c r="U27" s="61">
        <v>0.95</v>
      </c>
      <c r="V27" s="60">
        <v>4</v>
      </c>
      <c r="W27" s="61">
        <v>1</v>
      </c>
      <c r="X27" s="60">
        <v>5</v>
      </c>
      <c r="Y27" s="60" t="s">
        <v>178</v>
      </c>
      <c r="Z27" s="164">
        <v>3.5</v>
      </c>
      <c r="AA27" s="60" t="s">
        <v>179</v>
      </c>
      <c r="AB27" s="60">
        <v>2</v>
      </c>
      <c r="AC27" s="61">
        <v>1</v>
      </c>
      <c r="AD27" s="60">
        <v>2</v>
      </c>
      <c r="AE27" s="61">
        <v>1</v>
      </c>
      <c r="AF27" s="60">
        <v>2</v>
      </c>
      <c r="AG27" s="61">
        <v>1</v>
      </c>
      <c r="AH27" s="60">
        <v>10</v>
      </c>
      <c r="AI27" s="61">
        <v>1</v>
      </c>
      <c r="AJ27" s="60">
        <v>8</v>
      </c>
      <c r="AK27" s="61">
        <v>1</v>
      </c>
      <c r="AL27" s="60">
        <v>6</v>
      </c>
      <c r="AM27" s="54" t="s">
        <v>88</v>
      </c>
      <c r="AN27" s="60">
        <v>2</v>
      </c>
      <c r="AO27" s="60" t="s">
        <v>180</v>
      </c>
      <c r="AP27" s="60">
        <v>0</v>
      </c>
      <c r="AQ27" s="61">
        <v>1</v>
      </c>
      <c r="AR27" s="60">
        <v>3</v>
      </c>
      <c r="AS27" s="60" t="s">
        <v>89</v>
      </c>
      <c r="AT27" s="60">
        <v>3</v>
      </c>
      <c r="AU27" s="60" t="s">
        <v>55</v>
      </c>
      <c r="AV27" s="60">
        <v>4</v>
      </c>
      <c r="AW27" s="60" t="s">
        <v>133</v>
      </c>
      <c r="AX27" s="60">
        <v>4</v>
      </c>
      <c r="AY27" s="60" t="s">
        <v>181</v>
      </c>
      <c r="AZ27" s="60">
        <v>1</v>
      </c>
      <c r="BA27" s="60" t="s">
        <v>182</v>
      </c>
      <c r="BB27" s="60">
        <v>2</v>
      </c>
      <c r="BC27" s="60" t="s">
        <v>55</v>
      </c>
      <c r="BD27" s="60">
        <v>2</v>
      </c>
      <c r="BE27" s="60" t="s">
        <v>64</v>
      </c>
      <c r="BF27" s="60"/>
      <c r="BG27" s="61" t="s">
        <v>64</v>
      </c>
      <c r="BH27" s="60"/>
      <c r="BI27" s="195">
        <f t="shared" si="0"/>
        <v>91.5</v>
      </c>
      <c r="BJ27" s="196" t="s">
        <v>65</v>
      </c>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206"/>
      <c r="DV27" s="206"/>
      <c r="DW27" s="206"/>
      <c r="DX27" s="206"/>
      <c r="DY27" s="206"/>
      <c r="DZ27" s="206"/>
      <c r="EA27" s="206"/>
      <c r="EB27" s="206"/>
      <c r="EC27" s="206"/>
      <c r="ED27" s="206"/>
      <c r="EE27" s="206"/>
      <c r="EF27" s="206"/>
      <c r="EG27" s="206"/>
      <c r="EH27" s="206"/>
      <c r="EI27" s="206"/>
      <c r="EJ27" s="206"/>
      <c r="EK27" s="206"/>
      <c r="EL27" s="206"/>
      <c r="EM27" s="206"/>
      <c r="EN27" s="206"/>
      <c r="EO27" s="206"/>
      <c r="EP27" s="206"/>
      <c r="EQ27" s="206"/>
      <c r="ER27" s="206"/>
      <c r="ES27" s="206"/>
      <c r="ET27" s="206"/>
      <c r="EU27" s="206"/>
      <c r="EV27" s="206"/>
      <c r="EW27" s="206"/>
      <c r="EX27" s="206"/>
      <c r="EY27" s="206"/>
      <c r="EZ27" s="206"/>
      <c r="FA27" s="206"/>
      <c r="FB27" s="206"/>
      <c r="FC27" s="206"/>
      <c r="FD27" s="206"/>
      <c r="FE27" s="206"/>
      <c r="FF27" s="206"/>
      <c r="FG27" s="206"/>
      <c r="FH27" s="206"/>
      <c r="FI27" s="206"/>
      <c r="FJ27" s="206"/>
      <c r="FK27" s="206"/>
      <c r="FL27" s="206"/>
      <c r="FM27" s="206"/>
      <c r="FN27" s="206"/>
      <c r="FO27" s="206"/>
      <c r="FP27" s="206"/>
      <c r="FQ27" s="206"/>
      <c r="FR27" s="206"/>
      <c r="FS27" s="206"/>
      <c r="FT27" s="206"/>
      <c r="FU27" s="206"/>
      <c r="FV27" s="206"/>
      <c r="FW27" s="206"/>
      <c r="FX27" s="206"/>
      <c r="FY27" s="206"/>
      <c r="FZ27" s="206"/>
      <c r="GA27" s="206"/>
      <c r="GB27" s="206"/>
      <c r="GC27" s="206"/>
      <c r="GD27" s="206"/>
      <c r="GE27" s="206"/>
      <c r="GF27" s="206"/>
      <c r="GG27" s="206"/>
      <c r="GH27" s="206"/>
      <c r="GI27" s="206"/>
      <c r="GJ27" s="206"/>
      <c r="GK27" s="206"/>
      <c r="GL27" s="206"/>
      <c r="GM27" s="206"/>
      <c r="GN27" s="206"/>
      <c r="GO27" s="206"/>
      <c r="GP27" s="206"/>
      <c r="GQ27" s="206"/>
      <c r="GR27" s="206"/>
      <c r="GS27" s="206"/>
      <c r="GT27" s="206"/>
      <c r="GU27" s="206"/>
      <c r="GV27" s="206"/>
      <c r="GW27" s="206"/>
      <c r="GX27" s="206"/>
      <c r="GY27" s="206"/>
      <c r="GZ27" s="206"/>
      <c r="HA27" s="206"/>
      <c r="HB27" s="206"/>
      <c r="HC27" s="206"/>
      <c r="HD27" s="206"/>
      <c r="HE27" s="206"/>
      <c r="HF27" s="206"/>
      <c r="HG27" s="206"/>
      <c r="HH27" s="206"/>
      <c r="HI27" s="206"/>
      <c r="HJ27" s="206"/>
      <c r="HK27" s="206"/>
      <c r="HL27" s="206"/>
      <c r="HM27" s="206"/>
      <c r="HN27" s="206"/>
      <c r="HO27" s="206"/>
      <c r="HP27" s="206"/>
      <c r="HQ27" s="206"/>
      <c r="HR27" s="206"/>
      <c r="HS27" s="206"/>
      <c r="HT27" s="206"/>
      <c r="HU27" s="206"/>
      <c r="HV27" s="206"/>
      <c r="HW27" s="206"/>
      <c r="HX27" s="206"/>
      <c r="HY27" s="206"/>
      <c r="HZ27" s="206"/>
      <c r="IA27" s="206"/>
      <c r="IB27" s="206"/>
      <c r="IC27" s="206"/>
      <c r="ID27" s="206"/>
      <c r="IE27" s="206"/>
      <c r="IF27" s="206"/>
      <c r="IG27" s="206"/>
      <c r="IH27" s="206"/>
      <c r="II27" s="206"/>
      <c r="IJ27" s="206"/>
    </row>
    <row r="28" s="10" customFormat="1" ht="30" customHeight="1" spans="1:244">
      <c r="A28" s="93"/>
      <c r="B28" s="60" t="s">
        <v>183</v>
      </c>
      <c r="C28" s="61">
        <v>1</v>
      </c>
      <c r="D28" s="60">
        <v>4</v>
      </c>
      <c r="E28" s="98">
        <v>10.44</v>
      </c>
      <c r="F28" s="100">
        <v>2</v>
      </c>
      <c r="G28" s="99">
        <v>0.142581364829396</v>
      </c>
      <c r="H28" s="98">
        <v>2</v>
      </c>
      <c r="I28" s="60">
        <v>0</v>
      </c>
      <c r="J28" s="60">
        <v>2</v>
      </c>
      <c r="K28" s="76" t="s">
        <v>55</v>
      </c>
      <c r="L28" s="76">
        <v>1</v>
      </c>
      <c r="M28" s="76" t="s">
        <v>55</v>
      </c>
      <c r="N28" s="76">
        <v>1</v>
      </c>
      <c r="O28" s="61">
        <v>1</v>
      </c>
      <c r="P28" s="60">
        <v>3</v>
      </c>
      <c r="Q28" s="63">
        <v>0.982</v>
      </c>
      <c r="R28" s="60">
        <v>3</v>
      </c>
      <c r="S28" s="61">
        <v>1</v>
      </c>
      <c r="T28" s="60">
        <v>10</v>
      </c>
      <c r="U28" s="61">
        <v>1</v>
      </c>
      <c r="V28" s="60">
        <v>5</v>
      </c>
      <c r="W28" s="61">
        <v>1</v>
      </c>
      <c r="X28" s="60">
        <v>5</v>
      </c>
      <c r="Y28" s="60" t="s">
        <v>184</v>
      </c>
      <c r="Z28" s="164">
        <v>2.3</v>
      </c>
      <c r="AA28" s="60" t="s">
        <v>185</v>
      </c>
      <c r="AB28" s="60">
        <v>2</v>
      </c>
      <c r="AC28" s="61">
        <v>1</v>
      </c>
      <c r="AD28" s="60">
        <v>2</v>
      </c>
      <c r="AE28" s="61">
        <v>1</v>
      </c>
      <c r="AF28" s="60">
        <v>2</v>
      </c>
      <c r="AG28" s="81">
        <v>1</v>
      </c>
      <c r="AH28" s="76">
        <v>10</v>
      </c>
      <c r="AI28" s="81">
        <v>1</v>
      </c>
      <c r="AJ28" s="76">
        <v>8</v>
      </c>
      <c r="AK28" s="76">
        <v>0</v>
      </c>
      <c r="AL28" s="76">
        <v>0</v>
      </c>
      <c r="AM28" s="60" t="s">
        <v>186</v>
      </c>
      <c r="AN28" s="60">
        <v>4</v>
      </c>
      <c r="AO28" s="60" t="s">
        <v>186</v>
      </c>
      <c r="AP28" s="60">
        <v>4</v>
      </c>
      <c r="AQ28" s="61">
        <v>1</v>
      </c>
      <c r="AR28" s="60">
        <v>3</v>
      </c>
      <c r="AS28" s="60" t="s">
        <v>89</v>
      </c>
      <c r="AT28" s="60">
        <v>3</v>
      </c>
      <c r="AU28" s="60" t="s">
        <v>55</v>
      </c>
      <c r="AV28" s="60">
        <v>4</v>
      </c>
      <c r="AW28" s="60" t="s">
        <v>133</v>
      </c>
      <c r="AX28" s="76">
        <v>4</v>
      </c>
      <c r="AY28" s="76" t="s">
        <v>187</v>
      </c>
      <c r="AZ28" s="76">
        <v>1</v>
      </c>
      <c r="BA28" s="60" t="s">
        <v>188</v>
      </c>
      <c r="BB28" s="60">
        <v>1.4</v>
      </c>
      <c r="BC28" s="60" t="s">
        <v>55</v>
      </c>
      <c r="BD28" s="60">
        <v>2</v>
      </c>
      <c r="BE28" s="60" t="s">
        <v>64</v>
      </c>
      <c r="BF28" s="60"/>
      <c r="BG28" s="61" t="s">
        <v>64</v>
      </c>
      <c r="BH28" s="60"/>
      <c r="BI28" s="195">
        <f t="shared" si="0"/>
        <v>90.7</v>
      </c>
      <c r="BJ28" s="196" t="s">
        <v>65</v>
      </c>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206"/>
      <c r="DV28" s="206"/>
      <c r="DW28" s="206"/>
      <c r="DX28" s="206"/>
      <c r="DY28" s="206"/>
      <c r="DZ28" s="206"/>
      <c r="EA28" s="206"/>
      <c r="EB28" s="206"/>
      <c r="EC28" s="206"/>
      <c r="ED28" s="206"/>
      <c r="EE28" s="206"/>
      <c r="EF28" s="206"/>
      <c r="EG28" s="206"/>
      <c r="EH28" s="206"/>
      <c r="EI28" s="206"/>
      <c r="EJ28" s="206"/>
      <c r="EK28" s="206"/>
      <c r="EL28" s="206"/>
      <c r="EM28" s="206"/>
      <c r="EN28" s="206"/>
      <c r="EO28" s="206"/>
      <c r="EP28" s="206"/>
      <c r="EQ28" s="206"/>
      <c r="ER28" s="206"/>
      <c r="ES28" s="206"/>
      <c r="ET28" s="206"/>
      <c r="EU28" s="206"/>
      <c r="EV28" s="206"/>
      <c r="EW28" s="206"/>
      <c r="EX28" s="206"/>
      <c r="EY28" s="206"/>
      <c r="EZ28" s="206"/>
      <c r="FA28" s="206"/>
      <c r="FB28" s="206"/>
      <c r="FC28" s="206"/>
      <c r="FD28" s="206"/>
      <c r="FE28" s="206"/>
      <c r="FF28" s="206"/>
      <c r="FG28" s="206"/>
      <c r="FH28" s="206"/>
      <c r="FI28" s="206"/>
      <c r="FJ28" s="206"/>
      <c r="FK28" s="206"/>
      <c r="FL28" s="206"/>
      <c r="FM28" s="206"/>
      <c r="FN28" s="206"/>
      <c r="FO28" s="206"/>
      <c r="FP28" s="206"/>
      <c r="FQ28" s="206"/>
      <c r="FR28" s="206"/>
      <c r="FS28" s="206"/>
      <c r="FT28" s="206"/>
      <c r="FU28" s="206"/>
      <c r="FV28" s="206"/>
      <c r="FW28" s="206"/>
      <c r="FX28" s="206"/>
      <c r="FY28" s="206"/>
      <c r="FZ28" s="206"/>
      <c r="GA28" s="206"/>
      <c r="GB28" s="206"/>
      <c r="GC28" s="206"/>
      <c r="GD28" s="206"/>
      <c r="GE28" s="206"/>
      <c r="GF28" s="206"/>
      <c r="GG28" s="206"/>
      <c r="GH28" s="206"/>
      <c r="GI28" s="206"/>
      <c r="GJ28" s="206"/>
      <c r="GK28" s="206"/>
      <c r="GL28" s="206"/>
      <c r="GM28" s="206"/>
      <c r="GN28" s="206"/>
      <c r="GO28" s="206"/>
      <c r="GP28" s="206"/>
      <c r="GQ28" s="206"/>
      <c r="GR28" s="206"/>
      <c r="GS28" s="206"/>
      <c r="GT28" s="206"/>
      <c r="GU28" s="206"/>
      <c r="GV28" s="206"/>
      <c r="GW28" s="206"/>
      <c r="GX28" s="206"/>
      <c r="GY28" s="206"/>
      <c r="GZ28" s="206"/>
      <c r="HA28" s="206"/>
      <c r="HB28" s="206"/>
      <c r="HC28" s="206"/>
      <c r="HD28" s="206"/>
      <c r="HE28" s="206"/>
      <c r="HF28" s="206"/>
      <c r="HG28" s="206"/>
      <c r="HH28" s="206"/>
      <c r="HI28" s="206"/>
      <c r="HJ28" s="206"/>
      <c r="HK28" s="206"/>
      <c r="HL28" s="206"/>
      <c r="HM28" s="206"/>
      <c r="HN28" s="206"/>
      <c r="HO28" s="206"/>
      <c r="HP28" s="206"/>
      <c r="HQ28" s="206"/>
      <c r="HR28" s="206"/>
      <c r="HS28" s="206"/>
      <c r="HT28" s="206"/>
      <c r="HU28" s="206"/>
      <c r="HV28" s="206"/>
      <c r="HW28" s="206"/>
      <c r="HX28" s="206"/>
      <c r="HY28" s="206"/>
      <c r="HZ28" s="206"/>
      <c r="IA28" s="206"/>
      <c r="IB28" s="206"/>
      <c r="IC28" s="206"/>
      <c r="ID28" s="206"/>
      <c r="IE28" s="206"/>
      <c r="IF28" s="206"/>
      <c r="IG28" s="206"/>
      <c r="IH28" s="206"/>
      <c r="II28" s="206"/>
      <c r="IJ28" s="206"/>
    </row>
    <row r="29" s="10" customFormat="1" ht="30" customHeight="1" spans="1:244">
      <c r="A29" s="93"/>
      <c r="B29" s="65" t="s">
        <v>189</v>
      </c>
      <c r="C29" s="66">
        <v>1</v>
      </c>
      <c r="D29" s="65">
        <v>4</v>
      </c>
      <c r="E29" s="101">
        <v>8.77</v>
      </c>
      <c r="F29" s="101">
        <v>2</v>
      </c>
      <c r="G29" s="102">
        <v>0.140134400540866</v>
      </c>
      <c r="H29" s="101">
        <v>2</v>
      </c>
      <c r="I29" s="65">
        <v>0</v>
      </c>
      <c r="J29" s="65">
        <v>2</v>
      </c>
      <c r="K29" s="65" t="s">
        <v>55</v>
      </c>
      <c r="L29" s="65">
        <v>1</v>
      </c>
      <c r="M29" s="65" t="s">
        <v>55</v>
      </c>
      <c r="N29" s="65">
        <v>1</v>
      </c>
      <c r="O29" s="84">
        <v>1</v>
      </c>
      <c r="P29" s="83">
        <v>3</v>
      </c>
      <c r="Q29" s="121">
        <v>0.8312</v>
      </c>
      <c r="R29" s="83">
        <v>3</v>
      </c>
      <c r="S29" s="66">
        <v>1</v>
      </c>
      <c r="T29" s="65">
        <v>10</v>
      </c>
      <c r="U29" s="66">
        <v>0.8821</v>
      </c>
      <c r="V29" s="65">
        <v>2.6</v>
      </c>
      <c r="W29" s="66">
        <v>1</v>
      </c>
      <c r="X29" s="65">
        <v>5</v>
      </c>
      <c r="Y29" s="65" t="s">
        <v>190</v>
      </c>
      <c r="Z29" s="170">
        <v>4</v>
      </c>
      <c r="AA29" s="65" t="s">
        <v>191</v>
      </c>
      <c r="AB29" s="65">
        <v>2</v>
      </c>
      <c r="AC29" s="66">
        <v>1</v>
      </c>
      <c r="AD29" s="65">
        <v>2</v>
      </c>
      <c r="AE29" s="66">
        <v>1</v>
      </c>
      <c r="AF29" s="65">
        <v>2</v>
      </c>
      <c r="AG29" s="66">
        <v>1</v>
      </c>
      <c r="AH29" s="65">
        <v>10</v>
      </c>
      <c r="AI29" s="66">
        <v>1</v>
      </c>
      <c r="AJ29" s="65">
        <v>8</v>
      </c>
      <c r="AK29" s="66">
        <v>1</v>
      </c>
      <c r="AL29" s="65">
        <v>6</v>
      </c>
      <c r="AM29" s="65" t="s">
        <v>192</v>
      </c>
      <c r="AN29" s="65">
        <v>4</v>
      </c>
      <c r="AO29" s="65" t="s">
        <v>193</v>
      </c>
      <c r="AP29" s="65">
        <v>4</v>
      </c>
      <c r="AQ29" s="66">
        <v>1</v>
      </c>
      <c r="AR29" s="65">
        <v>3</v>
      </c>
      <c r="AS29" s="65" t="s">
        <v>194</v>
      </c>
      <c r="AT29" s="65">
        <v>3</v>
      </c>
      <c r="AU29" s="65" t="s">
        <v>55</v>
      </c>
      <c r="AV29" s="65">
        <v>4</v>
      </c>
      <c r="AW29" s="65" t="s">
        <v>195</v>
      </c>
      <c r="AX29" s="65">
        <v>2</v>
      </c>
      <c r="AY29" s="65" t="s">
        <v>169</v>
      </c>
      <c r="AZ29" s="65">
        <v>0</v>
      </c>
      <c r="BA29" s="65" t="s">
        <v>196</v>
      </c>
      <c r="BB29" s="65">
        <v>1.8</v>
      </c>
      <c r="BC29" s="65" t="s">
        <v>55</v>
      </c>
      <c r="BD29" s="65">
        <v>2</v>
      </c>
      <c r="BE29" s="65" t="s">
        <v>64</v>
      </c>
      <c r="BF29" s="65"/>
      <c r="BG29" s="66" t="s">
        <v>64</v>
      </c>
      <c r="BH29" s="65"/>
      <c r="BI29" s="197">
        <f t="shared" si="0"/>
        <v>93.4</v>
      </c>
      <c r="BJ29" s="198" t="s">
        <v>65</v>
      </c>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206"/>
      <c r="DV29" s="206"/>
      <c r="DW29" s="206"/>
      <c r="DX29" s="206"/>
      <c r="DY29" s="206"/>
      <c r="DZ29" s="206"/>
      <c r="EA29" s="206"/>
      <c r="EB29" s="206"/>
      <c r="EC29" s="206"/>
      <c r="ED29" s="206"/>
      <c r="EE29" s="206"/>
      <c r="EF29" s="206"/>
      <c r="EG29" s="206"/>
      <c r="EH29" s="206"/>
      <c r="EI29" s="206"/>
      <c r="EJ29" s="206"/>
      <c r="EK29" s="206"/>
      <c r="EL29" s="206"/>
      <c r="EM29" s="206"/>
      <c r="EN29" s="206"/>
      <c r="EO29" s="206"/>
      <c r="EP29" s="206"/>
      <c r="EQ29" s="206"/>
      <c r="ER29" s="206"/>
      <c r="ES29" s="206"/>
      <c r="ET29" s="206"/>
      <c r="EU29" s="206"/>
      <c r="EV29" s="206"/>
      <c r="EW29" s="206"/>
      <c r="EX29" s="206"/>
      <c r="EY29" s="206"/>
      <c r="EZ29" s="206"/>
      <c r="FA29" s="206"/>
      <c r="FB29" s="206"/>
      <c r="FC29" s="206"/>
      <c r="FD29" s="206"/>
      <c r="FE29" s="206"/>
      <c r="FF29" s="206"/>
      <c r="FG29" s="206"/>
      <c r="FH29" s="206"/>
      <c r="FI29" s="206"/>
      <c r="FJ29" s="206"/>
      <c r="FK29" s="206"/>
      <c r="FL29" s="206"/>
      <c r="FM29" s="206"/>
      <c r="FN29" s="206"/>
      <c r="FO29" s="206"/>
      <c r="FP29" s="206"/>
      <c r="FQ29" s="206"/>
      <c r="FR29" s="206"/>
      <c r="FS29" s="206"/>
      <c r="FT29" s="206"/>
      <c r="FU29" s="206"/>
      <c r="FV29" s="206"/>
      <c r="FW29" s="206"/>
      <c r="FX29" s="206"/>
      <c r="FY29" s="206"/>
      <c r="FZ29" s="206"/>
      <c r="GA29" s="206"/>
      <c r="GB29" s="206"/>
      <c r="GC29" s="206"/>
      <c r="GD29" s="206"/>
      <c r="GE29" s="206"/>
      <c r="GF29" s="206"/>
      <c r="GG29" s="206"/>
      <c r="GH29" s="206"/>
      <c r="GI29" s="206"/>
      <c r="GJ29" s="206"/>
      <c r="GK29" s="206"/>
      <c r="GL29" s="206"/>
      <c r="GM29" s="206"/>
      <c r="GN29" s="206"/>
      <c r="GO29" s="206"/>
      <c r="GP29" s="206"/>
      <c r="GQ29" s="206"/>
      <c r="GR29" s="206"/>
      <c r="GS29" s="206"/>
      <c r="GT29" s="206"/>
      <c r="GU29" s="206"/>
      <c r="GV29" s="206"/>
      <c r="GW29" s="206"/>
      <c r="GX29" s="206"/>
      <c r="GY29" s="206"/>
      <c r="GZ29" s="206"/>
      <c r="HA29" s="206"/>
      <c r="HB29" s="206"/>
      <c r="HC29" s="206"/>
      <c r="HD29" s="206"/>
      <c r="HE29" s="206"/>
      <c r="HF29" s="206"/>
      <c r="HG29" s="206"/>
      <c r="HH29" s="206"/>
      <c r="HI29" s="206"/>
      <c r="HJ29" s="206"/>
      <c r="HK29" s="206"/>
      <c r="HL29" s="206"/>
      <c r="HM29" s="206"/>
      <c r="HN29" s="206"/>
      <c r="HO29" s="206"/>
      <c r="HP29" s="206"/>
      <c r="HQ29" s="206"/>
      <c r="HR29" s="206"/>
      <c r="HS29" s="206"/>
      <c r="HT29" s="206"/>
      <c r="HU29" s="206"/>
      <c r="HV29" s="206"/>
      <c r="HW29" s="206"/>
      <c r="HX29" s="206"/>
      <c r="HY29" s="206"/>
      <c r="HZ29" s="206"/>
      <c r="IA29" s="206"/>
      <c r="IB29" s="206"/>
      <c r="IC29" s="206"/>
      <c r="ID29" s="206"/>
      <c r="IE29" s="206"/>
      <c r="IF29" s="206"/>
      <c r="IG29" s="206"/>
      <c r="IH29" s="206"/>
      <c r="II29" s="206"/>
      <c r="IJ29" s="206"/>
    </row>
    <row r="30" s="7" customFormat="1" ht="30" customHeight="1" spans="1:243">
      <c r="A30" s="51">
        <v>7</v>
      </c>
      <c r="B30" s="39" t="s">
        <v>197</v>
      </c>
      <c r="C30" s="50"/>
      <c r="D30" s="41">
        <v>4</v>
      </c>
      <c r="E30" s="49"/>
      <c r="F30" s="41">
        <v>2</v>
      </c>
      <c r="G30" s="50"/>
      <c r="H30" s="41">
        <f>AVERAGE(H31:H37)</f>
        <v>1.83714285714286</v>
      </c>
      <c r="I30" s="46"/>
      <c r="J30" s="41">
        <v>2</v>
      </c>
      <c r="K30" s="46"/>
      <c r="L30" s="41">
        <v>1</v>
      </c>
      <c r="M30" s="46"/>
      <c r="N30" s="41">
        <v>1</v>
      </c>
      <c r="O30" s="45"/>
      <c r="P30" s="41">
        <v>3</v>
      </c>
      <c r="Q30" s="45"/>
      <c r="R30" s="41">
        <v>3</v>
      </c>
      <c r="S30" s="45"/>
      <c r="T30" s="41">
        <v>10</v>
      </c>
      <c r="U30" s="45"/>
      <c r="V30" s="41">
        <v>3.96</v>
      </c>
      <c r="W30" s="50"/>
      <c r="X30" s="41">
        <f>AVERAGE(X31:X37)</f>
        <v>4.54571428571429</v>
      </c>
      <c r="Y30" s="49"/>
      <c r="Z30" s="41">
        <v>3.51</v>
      </c>
      <c r="AA30" s="46"/>
      <c r="AB30" s="41">
        <f>AVERAGE(AB31:AB37)</f>
        <v>1.42857142857143</v>
      </c>
      <c r="AC30" s="50"/>
      <c r="AD30" s="41">
        <v>2</v>
      </c>
      <c r="AE30" s="50"/>
      <c r="AF30" s="41">
        <v>2</v>
      </c>
      <c r="AG30" s="45"/>
      <c r="AH30" s="41">
        <v>10</v>
      </c>
      <c r="AI30" s="50"/>
      <c r="AJ30" s="41">
        <v>8</v>
      </c>
      <c r="AK30" s="45"/>
      <c r="AL30" s="41">
        <v>6</v>
      </c>
      <c r="AM30" s="46"/>
      <c r="AN30" s="41">
        <f>AVERAGE(AN31:AN37)</f>
        <v>1.71428571428571</v>
      </c>
      <c r="AO30" s="46"/>
      <c r="AP30" s="41">
        <f>AVERAGE(AP31:AP37)</f>
        <v>2.28571428571429</v>
      </c>
      <c r="AQ30" s="45"/>
      <c r="AR30" s="41">
        <v>3</v>
      </c>
      <c r="AS30" s="46"/>
      <c r="AT30" s="41">
        <v>3</v>
      </c>
      <c r="AU30" s="46"/>
      <c r="AV30" s="41">
        <v>4</v>
      </c>
      <c r="AW30" s="46"/>
      <c r="AX30" s="41">
        <f>AVERAGE(AX31:AX37)</f>
        <v>2.42857142857143</v>
      </c>
      <c r="AY30" s="46"/>
      <c r="AZ30" s="41">
        <v>1.26</v>
      </c>
      <c r="BA30" s="46"/>
      <c r="BB30" s="41">
        <v>2</v>
      </c>
      <c r="BC30" s="46"/>
      <c r="BD30" s="41">
        <v>1.14</v>
      </c>
      <c r="BE30" s="50"/>
      <c r="BF30" s="41"/>
      <c r="BG30" s="46"/>
      <c r="BH30" s="41"/>
      <c r="BI30" s="168">
        <f t="shared" si="0"/>
        <v>90.11</v>
      </c>
      <c r="BJ30" s="191" t="s">
        <v>65</v>
      </c>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row>
    <row r="31" s="8" customFormat="1" ht="30" customHeight="1" spans="1:124">
      <c r="A31" s="103"/>
      <c r="B31" s="104" t="s">
        <v>198</v>
      </c>
      <c r="C31" s="105">
        <v>1</v>
      </c>
      <c r="D31" s="106">
        <v>4</v>
      </c>
      <c r="E31" s="107">
        <v>6.29</v>
      </c>
      <c r="F31" s="106">
        <v>2</v>
      </c>
      <c r="G31" s="108">
        <v>0.0543</v>
      </c>
      <c r="H31" s="106">
        <v>1.36</v>
      </c>
      <c r="I31" s="106">
        <v>0</v>
      </c>
      <c r="J31" s="106">
        <v>2</v>
      </c>
      <c r="K31" s="106" t="s">
        <v>55</v>
      </c>
      <c r="L31" s="106">
        <v>1</v>
      </c>
      <c r="M31" s="106" t="s">
        <v>67</v>
      </c>
      <c r="N31" s="106">
        <v>1</v>
      </c>
      <c r="O31" s="105">
        <v>1</v>
      </c>
      <c r="P31" s="106">
        <v>3</v>
      </c>
      <c r="Q31" s="105">
        <v>1</v>
      </c>
      <c r="R31" s="106">
        <v>3</v>
      </c>
      <c r="S31" s="118">
        <v>1</v>
      </c>
      <c r="T31" s="106">
        <v>10</v>
      </c>
      <c r="U31" s="118">
        <v>1</v>
      </c>
      <c r="V31" s="106">
        <v>5</v>
      </c>
      <c r="W31" s="118">
        <v>1</v>
      </c>
      <c r="X31" s="106">
        <v>5</v>
      </c>
      <c r="Y31" s="106">
        <v>0</v>
      </c>
      <c r="Z31" s="106">
        <v>4</v>
      </c>
      <c r="AA31" s="106" t="s">
        <v>131</v>
      </c>
      <c r="AB31" s="106">
        <v>1</v>
      </c>
      <c r="AC31" s="118">
        <v>1</v>
      </c>
      <c r="AD31" s="106">
        <v>2</v>
      </c>
      <c r="AE31" s="118">
        <v>1</v>
      </c>
      <c r="AF31" s="106">
        <v>2</v>
      </c>
      <c r="AG31" s="118">
        <v>1</v>
      </c>
      <c r="AH31" s="106">
        <v>10</v>
      </c>
      <c r="AI31" s="118">
        <v>1</v>
      </c>
      <c r="AJ31" s="106">
        <v>8</v>
      </c>
      <c r="AK31" s="118">
        <v>1</v>
      </c>
      <c r="AL31" s="106">
        <v>6</v>
      </c>
      <c r="AM31" s="106" t="s">
        <v>88</v>
      </c>
      <c r="AN31" s="106">
        <v>2</v>
      </c>
      <c r="AO31" s="106" t="s">
        <v>199</v>
      </c>
      <c r="AP31" s="106">
        <v>2</v>
      </c>
      <c r="AQ31" s="118">
        <v>1</v>
      </c>
      <c r="AR31" s="106">
        <v>3</v>
      </c>
      <c r="AS31" s="106" t="s">
        <v>89</v>
      </c>
      <c r="AT31" s="106">
        <v>3</v>
      </c>
      <c r="AU31" s="106" t="s">
        <v>55</v>
      </c>
      <c r="AV31" s="106">
        <v>4</v>
      </c>
      <c r="AW31" s="106" t="s">
        <v>200</v>
      </c>
      <c r="AX31" s="106">
        <v>2</v>
      </c>
      <c r="AY31" s="106" t="s">
        <v>55</v>
      </c>
      <c r="AZ31" s="106">
        <v>1</v>
      </c>
      <c r="BA31" s="106" t="s">
        <v>201</v>
      </c>
      <c r="BB31" s="106">
        <v>2</v>
      </c>
      <c r="BC31" s="106" t="s">
        <v>55</v>
      </c>
      <c r="BD31" s="106">
        <v>2</v>
      </c>
      <c r="BE31" s="106" t="s">
        <v>64</v>
      </c>
      <c r="BF31" s="106"/>
      <c r="BG31" s="105" t="s">
        <v>64</v>
      </c>
      <c r="BH31" s="106"/>
      <c r="BI31" s="202">
        <f t="shared" si="0"/>
        <v>91.36</v>
      </c>
      <c r="BJ31" s="203" t="s">
        <v>65</v>
      </c>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row>
    <row r="32" s="8" customFormat="1" ht="30" customHeight="1" spans="1:124">
      <c r="A32" s="59"/>
      <c r="B32" s="109" t="s">
        <v>202</v>
      </c>
      <c r="C32" s="61">
        <v>1</v>
      </c>
      <c r="D32" s="76">
        <v>4</v>
      </c>
      <c r="E32" s="62">
        <v>9.53</v>
      </c>
      <c r="F32" s="76">
        <v>2</v>
      </c>
      <c r="G32" s="110">
        <v>0.2299</v>
      </c>
      <c r="H32" s="76">
        <v>2</v>
      </c>
      <c r="I32" s="76">
        <v>0</v>
      </c>
      <c r="J32" s="76">
        <v>2</v>
      </c>
      <c r="K32" s="76" t="s">
        <v>55</v>
      </c>
      <c r="L32" s="76">
        <v>1</v>
      </c>
      <c r="M32" s="76" t="s">
        <v>55</v>
      </c>
      <c r="N32" s="76">
        <v>1</v>
      </c>
      <c r="O32" s="61">
        <v>1</v>
      </c>
      <c r="P32" s="76">
        <v>3</v>
      </c>
      <c r="Q32" s="61">
        <v>1</v>
      </c>
      <c r="R32" s="76">
        <v>3</v>
      </c>
      <c r="S32" s="81">
        <v>1</v>
      </c>
      <c r="T32" s="76">
        <v>10</v>
      </c>
      <c r="U32" s="81">
        <v>1</v>
      </c>
      <c r="V32" s="76">
        <v>5</v>
      </c>
      <c r="W32" s="81">
        <v>1</v>
      </c>
      <c r="X32" s="76">
        <v>5</v>
      </c>
      <c r="Y32" s="76">
        <v>0</v>
      </c>
      <c r="Z32" s="76">
        <v>4</v>
      </c>
      <c r="AA32" s="76" t="s">
        <v>131</v>
      </c>
      <c r="AB32" s="76">
        <v>1</v>
      </c>
      <c r="AC32" s="81">
        <v>1</v>
      </c>
      <c r="AD32" s="76">
        <v>2</v>
      </c>
      <c r="AE32" s="81">
        <v>1</v>
      </c>
      <c r="AF32" s="76">
        <v>2</v>
      </c>
      <c r="AG32" s="81">
        <v>1</v>
      </c>
      <c r="AH32" s="76">
        <v>10</v>
      </c>
      <c r="AI32" s="81">
        <v>1</v>
      </c>
      <c r="AJ32" s="76">
        <v>8</v>
      </c>
      <c r="AK32" s="81">
        <v>1</v>
      </c>
      <c r="AL32" s="76">
        <v>6</v>
      </c>
      <c r="AM32" s="76" t="s">
        <v>88</v>
      </c>
      <c r="AN32" s="76">
        <v>2</v>
      </c>
      <c r="AO32" s="76" t="s">
        <v>199</v>
      </c>
      <c r="AP32" s="76">
        <v>2</v>
      </c>
      <c r="AQ32" s="81">
        <v>1</v>
      </c>
      <c r="AR32" s="76">
        <v>3</v>
      </c>
      <c r="AS32" s="76" t="s">
        <v>89</v>
      </c>
      <c r="AT32" s="76">
        <v>3</v>
      </c>
      <c r="AU32" s="76" t="s">
        <v>55</v>
      </c>
      <c r="AV32" s="76">
        <v>4</v>
      </c>
      <c r="AW32" s="76" t="s">
        <v>200</v>
      </c>
      <c r="AX32" s="76">
        <v>2</v>
      </c>
      <c r="AY32" s="76" t="s">
        <v>203</v>
      </c>
      <c r="AZ32" s="76">
        <v>1</v>
      </c>
      <c r="BA32" s="76" t="s">
        <v>201</v>
      </c>
      <c r="BB32" s="76">
        <v>2</v>
      </c>
      <c r="BC32" s="76" t="s">
        <v>55</v>
      </c>
      <c r="BD32" s="76">
        <v>2</v>
      </c>
      <c r="BE32" s="76" t="s">
        <v>64</v>
      </c>
      <c r="BF32" s="76"/>
      <c r="BG32" s="61" t="s">
        <v>64</v>
      </c>
      <c r="BH32" s="76"/>
      <c r="BI32" s="195">
        <f t="shared" si="0"/>
        <v>92</v>
      </c>
      <c r="BJ32" s="196" t="s">
        <v>65</v>
      </c>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row>
    <row r="33" s="8" customFormat="1" ht="30" customHeight="1" spans="1:124">
      <c r="A33" s="59"/>
      <c r="B33" s="109" t="s">
        <v>204</v>
      </c>
      <c r="C33" s="61">
        <v>1</v>
      </c>
      <c r="D33" s="76">
        <v>4</v>
      </c>
      <c r="E33" s="62">
        <v>10.5</v>
      </c>
      <c r="F33" s="76">
        <v>2</v>
      </c>
      <c r="G33" s="110">
        <v>0.206</v>
      </c>
      <c r="H33" s="76">
        <v>2</v>
      </c>
      <c r="I33" s="76">
        <v>0</v>
      </c>
      <c r="J33" s="76">
        <v>2</v>
      </c>
      <c r="K33" s="76" t="s">
        <v>55</v>
      </c>
      <c r="L33" s="76">
        <v>1</v>
      </c>
      <c r="M33" s="76" t="s">
        <v>55</v>
      </c>
      <c r="N33" s="76">
        <v>1</v>
      </c>
      <c r="O33" s="61">
        <v>1</v>
      </c>
      <c r="P33" s="76">
        <v>3</v>
      </c>
      <c r="Q33" s="131">
        <v>0.916</v>
      </c>
      <c r="R33" s="76">
        <v>3</v>
      </c>
      <c r="S33" s="81">
        <v>1</v>
      </c>
      <c r="T33" s="76">
        <v>10</v>
      </c>
      <c r="U33" s="81">
        <v>1</v>
      </c>
      <c r="V33" s="76">
        <v>5</v>
      </c>
      <c r="W33" s="81">
        <v>1</v>
      </c>
      <c r="X33" s="76">
        <v>5</v>
      </c>
      <c r="Y33" s="76">
        <v>0</v>
      </c>
      <c r="Z33" s="76">
        <v>4</v>
      </c>
      <c r="AA33" s="76" t="s">
        <v>205</v>
      </c>
      <c r="AB33" s="76">
        <v>2</v>
      </c>
      <c r="AC33" s="81">
        <v>1</v>
      </c>
      <c r="AD33" s="76">
        <v>2</v>
      </c>
      <c r="AE33" s="81">
        <v>1</v>
      </c>
      <c r="AF33" s="76">
        <v>2</v>
      </c>
      <c r="AG33" s="81">
        <v>1</v>
      </c>
      <c r="AH33" s="76">
        <v>10</v>
      </c>
      <c r="AI33" s="81">
        <v>1</v>
      </c>
      <c r="AJ33" s="76">
        <v>8</v>
      </c>
      <c r="AK33" s="81">
        <v>1</v>
      </c>
      <c r="AL33" s="76">
        <v>6</v>
      </c>
      <c r="AM33" s="76" t="s">
        <v>88</v>
      </c>
      <c r="AN33" s="76">
        <v>2</v>
      </c>
      <c r="AO33" s="76" t="s">
        <v>199</v>
      </c>
      <c r="AP33" s="76">
        <v>2</v>
      </c>
      <c r="AQ33" s="81">
        <v>1</v>
      </c>
      <c r="AR33" s="76">
        <v>3</v>
      </c>
      <c r="AS33" s="76" t="s">
        <v>89</v>
      </c>
      <c r="AT33" s="76">
        <v>3</v>
      </c>
      <c r="AU33" s="76" t="s">
        <v>55</v>
      </c>
      <c r="AV33" s="76">
        <v>4</v>
      </c>
      <c r="AW33" s="76" t="s">
        <v>97</v>
      </c>
      <c r="AX33" s="76">
        <v>0</v>
      </c>
      <c r="AY33" s="76" t="s">
        <v>97</v>
      </c>
      <c r="AZ33" s="76">
        <v>0</v>
      </c>
      <c r="BA33" s="76" t="s">
        <v>206</v>
      </c>
      <c r="BB33" s="76">
        <v>2</v>
      </c>
      <c r="BC33" s="76" t="s">
        <v>55</v>
      </c>
      <c r="BD33" s="76">
        <v>2</v>
      </c>
      <c r="BE33" s="76" t="s">
        <v>64</v>
      </c>
      <c r="BF33" s="76"/>
      <c r="BG33" s="61" t="s">
        <v>64</v>
      </c>
      <c r="BH33" s="76"/>
      <c r="BI33" s="195">
        <f t="shared" si="0"/>
        <v>90</v>
      </c>
      <c r="BJ33" s="196" t="s">
        <v>65</v>
      </c>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row>
    <row r="34" s="8" customFormat="1" ht="30" customHeight="1" spans="1:124">
      <c r="A34" s="59"/>
      <c r="B34" s="109" t="s">
        <v>207</v>
      </c>
      <c r="C34" s="61">
        <v>1</v>
      </c>
      <c r="D34" s="76">
        <v>4</v>
      </c>
      <c r="E34" s="62">
        <v>10.8</v>
      </c>
      <c r="F34" s="76">
        <v>2</v>
      </c>
      <c r="G34" s="110">
        <v>0.1496</v>
      </c>
      <c r="H34" s="76">
        <v>2</v>
      </c>
      <c r="I34" s="76">
        <v>0</v>
      </c>
      <c r="J34" s="76">
        <v>2</v>
      </c>
      <c r="K34" s="76" t="s">
        <v>55</v>
      </c>
      <c r="L34" s="76">
        <v>1</v>
      </c>
      <c r="M34" s="76" t="s">
        <v>55</v>
      </c>
      <c r="N34" s="76">
        <v>1</v>
      </c>
      <c r="O34" s="61">
        <v>1</v>
      </c>
      <c r="P34" s="76">
        <v>3</v>
      </c>
      <c r="Q34" s="61">
        <v>1</v>
      </c>
      <c r="R34" s="76">
        <v>3</v>
      </c>
      <c r="S34" s="81">
        <v>1</v>
      </c>
      <c r="T34" s="76">
        <v>10</v>
      </c>
      <c r="U34" s="81">
        <v>1</v>
      </c>
      <c r="V34" s="76">
        <v>5</v>
      </c>
      <c r="W34" s="131">
        <v>0.643</v>
      </c>
      <c r="X34" s="76">
        <v>3.22</v>
      </c>
      <c r="Y34" s="76">
        <v>0.4</v>
      </c>
      <c r="Z34" s="76">
        <v>3.6</v>
      </c>
      <c r="AA34" s="76" t="s">
        <v>131</v>
      </c>
      <c r="AB34" s="76">
        <v>1</v>
      </c>
      <c r="AC34" s="81">
        <v>1</v>
      </c>
      <c r="AD34" s="76">
        <v>2</v>
      </c>
      <c r="AE34" s="81">
        <v>1</v>
      </c>
      <c r="AF34" s="76">
        <v>2</v>
      </c>
      <c r="AG34" s="81">
        <v>1</v>
      </c>
      <c r="AH34" s="76">
        <v>10</v>
      </c>
      <c r="AI34" s="81">
        <v>1</v>
      </c>
      <c r="AJ34" s="76">
        <v>8</v>
      </c>
      <c r="AK34" s="81">
        <v>1</v>
      </c>
      <c r="AL34" s="76">
        <v>6</v>
      </c>
      <c r="AM34" s="76" t="s">
        <v>88</v>
      </c>
      <c r="AN34" s="76">
        <v>2</v>
      </c>
      <c r="AO34" s="76" t="s">
        <v>89</v>
      </c>
      <c r="AP34" s="76">
        <v>4</v>
      </c>
      <c r="AQ34" s="81">
        <v>1</v>
      </c>
      <c r="AR34" s="76">
        <v>3</v>
      </c>
      <c r="AS34" s="76" t="s">
        <v>89</v>
      </c>
      <c r="AT34" s="76">
        <v>3</v>
      </c>
      <c r="AU34" s="76" t="s">
        <v>55</v>
      </c>
      <c r="AV34" s="76">
        <v>4</v>
      </c>
      <c r="AW34" s="76" t="s">
        <v>208</v>
      </c>
      <c r="AX34" s="76">
        <v>4</v>
      </c>
      <c r="AY34" s="76" t="s">
        <v>209</v>
      </c>
      <c r="AZ34" s="76">
        <v>1.8</v>
      </c>
      <c r="BA34" s="76" t="s">
        <v>210</v>
      </c>
      <c r="BB34" s="76">
        <v>2</v>
      </c>
      <c r="BC34" s="76" t="s">
        <v>67</v>
      </c>
      <c r="BD34" s="76">
        <v>0</v>
      </c>
      <c r="BE34" s="76" t="s">
        <v>64</v>
      </c>
      <c r="BF34" s="76"/>
      <c r="BG34" s="61" t="s">
        <v>64</v>
      </c>
      <c r="BH34" s="76"/>
      <c r="BI34" s="195">
        <f t="shared" si="0"/>
        <v>92.62</v>
      </c>
      <c r="BJ34" s="196" t="s">
        <v>65</v>
      </c>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row>
    <row r="35" s="8" customFormat="1" ht="30" customHeight="1" spans="1:124">
      <c r="A35" s="59"/>
      <c r="B35" s="109" t="s">
        <v>211</v>
      </c>
      <c r="C35" s="61">
        <v>1</v>
      </c>
      <c r="D35" s="60">
        <v>4</v>
      </c>
      <c r="E35" s="62">
        <v>6.26</v>
      </c>
      <c r="F35" s="76">
        <v>2</v>
      </c>
      <c r="G35" s="61">
        <v>0.131</v>
      </c>
      <c r="H35" s="76">
        <v>2</v>
      </c>
      <c r="I35" s="76">
        <v>0</v>
      </c>
      <c r="J35" s="76">
        <v>2</v>
      </c>
      <c r="K35" s="76" t="s">
        <v>55</v>
      </c>
      <c r="L35" s="76">
        <v>1</v>
      </c>
      <c r="M35" s="76" t="s">
        <v>55</v>
      </c>
      <c r="N35" s="76">
        <v>1</v>
      </c>
      <c r="O35" s="61">
        <v>1</v>
      </c>
      <c r="P35" s="60">
        <v>3</v>
      </c>
      <c r="Q35" s="61">
        <v>0.982</v>
      </c>
      <c r="R35" s="60">
        <v>3</v>
      </c>
      <c r="S35" s="81">
        <v>1</v>
      </c>
      <c r="T35" s="76">
        <v>10</v>
      </c>
      <c r="U35" s="61">
        <v>0.816</v>
      </c>
      <c r="V35" s="60">
        <v>1.4</v>
      </c>
      <c r="W35" s="61">
        <v>1</v>
      </c>
      <c r="X35" s="60">
        <v>5</v>
      </c>
      <c r="Y35" s="61">
        <v>0.2976</v>
      </c>
      <c r="Z35" s="60">
        <v>1</v>
      </c>
      <c r="AA35" s="76" t="s">
        <v>131</v>
      </c>
      <c r="AB35" s="76">
        <v>1</v>
      </c>
      <c r="AC35" s="81">
        <v>1</v>
      </c>
      <c r="AD35" s="76">
        <v>2</v>
      </c>
      <c r="AE35" s="81">
        <v>1</v>
      </c>
      <c r="AF35" s="76">
        <v>2</v>
      </c>
      <c r="AG35" s="81">
        <v>1</v>
      </c>
      <c r="AH35" s="76">
        <v>10</v>
      </c>
      <c r="AI35" s="81">
        <v>1</v>
      </c>
      <c r="AJ35" s="76">
        <v>8</v>
      </c>
      <c r="AK35" s="81">
        <v>1</v>
      </c>
      <c r="AL35" s="76">
        <v>6</v>
      </c>
      <c r="AM35" s="76" t="s">
        <v>88</v>
      </c>
      <c r="AN35" s="76">
        <v>2</v>
      </c>
      <c r="AO35" s="76" t="s">
        <v>199</v>
      </c>
      <c r="AP35" s="76">
        <v>2</v>
      </c>
      <c r="AQ35" s="81">
        <v>1</v>
      </c>
      <c r="AR35" s="76">
        <v>3</v>
      </c>
      <c r="AS35" s="76" t="s">
        <v>89</v>
      </c>
      <c r="AT35" s="76">
        <v>3</v>
      </c>
      <c r="AU35" s="76" t="s">
        <v>55</v>
      </c>
      <c r="AV35" s="76">
        <v>4</v>
      </c>
      <c r="AW35" s="76" t="s">
        <v>212</v>
      </c>
      <c r="AX35" s="76">
        <v>2</v>
      </c>
      <c r="AY35" s="76" t="s">
        <v>213</v>
      </c>
      <c r="AZ35" s="76">
        <v>1</v>
      </c>
      <c r="BA35" s="76" t="s">
        <v>214</v>
      </c>
      <c r="BB35" s="76">
        <v>2</v>
      </c>
      <c r="BC35" s="76" t="s">
        <v>67</v>
      </c>
      <c r="BD35" s="76">
        <v>0</v>
      </c>
      <c r="BE35" s="76" t="s">
        <v>64</v>
      </c>
      <c r="BF35" s="76"/>
      <c r="BG35" s="61" t="s">
        <v>64</v>
      </c>
      <c r="BH35" s="76"/>
      <c r="BI35" s="195">
        <f t="shared" si="0"/>
        <v>83.4</v>
      </c>
      <c r="BJ35" s="196" t="s">
        <v>113</v>
      </c>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row>
    <row r="36" s="8" customFormat="1" ht="30" customHeight="1" spans="1:124">
      <c r="A36" s="59"/>
      <c r="B36" s="109" t="s">
        <v>215</v>
      </c>
      <c r="C36" s="81">
        <v>1</v>
      </c>
      <c r="D36" s="76">
        <v>4</v>
      </c>
      <c r="E36" s="111">
        <v>8.53</v>
      </c>
      <c r="F36" s="76">
        <v>2</v>
      </c>
      <c r="G36" s="110">
        <v>0.134</v>
      </c>
      <c r="H36" s="76">
        <v>2</v>
      </c>
      <c r="I36" s="76">
        <v>0</v>
      </c>
      <c r="J36" s="76">
        <v>2</v>
      </c>
      <c r="K36" s="76" t="s">
        <v>55</v>
      </c>
      <c r="L36" s="76">
        <v>1</v>
      </c>
      <c r="M36" s="76" t="s">
        <v>55</v>
      </c>
      <c r="N36" s="76">
        <v>1</v>
      </c>
      <c r="O36" s="81">
        <v>1</v>
      </c>
      <c r="P36" s="76">
        <v>3</v>
      </c>
      <c r="Q36" s="81">
        <v>0.895</v>
      </c>
      <c r="R36" s="76">
        <v>3</v>
      </c>
      <c r="S36" s="81">
        <v>1</v>
      </c>
      <c r="T36" s="76">
        <v>10</v>
      </c>
      <c r="U36" s="159" t="s">
        <v>216</v>
      </c>
      <c r="V36" s="76">
        <v>4.34</v>
      </c>
      <c r="W36" s="81">
        <v>1</v>
      </c>
      <c r="X36" s="76">
        <v>5</v>
      </c>
      <c r="Y36" s="76">
        <v>0</v>
      </c>
      <c r="Z36" s="76">
        <v>4</v>
      </c>
      <c r="AA36" s="76" t="s">
        <v>217</v>
      </c>
      <c r="AB36" s="76">
        <v>2</v>
      </c>
      <c r="AC36" s="81">
        <v>1</v>
      </c>
      <c r="AD36" s="76">
        <v>2</v>
      </c>
      <c r="AE36" s="81">
        <v>1</v>
      </c>
      <c r="AF36" s="76">
        <v>2</v>
      </c>
      <c r="AG36" s="81">
        <v>1</v>
      </c>
      <c r="AH36" s="76">
        <v>10</v>
      </c>
      <c r="AI36" s="81">
        <v>1</v>
      </c>
      <c r="AJ36" s="76">
        <v>8</v>
      </c>
      <c r="AK36" s="81">
        <v>1</v>
      </c>
      <c r="AL36" s="76">
        <v>6</v>
      </c>
      <c r="AM36" s="76" t="s">
        <v>218</v>
      </c>
      <c r="AN36" s="76">
        <v>0</v>
      </c>
      <c r="AO36" s="60" t="s">
        <v>219</v>
      </c>
      <c r="AP36" s="76">
        <v>2</v>
      </c>
      <c r="AQ36" s="81">
        <v>1</v>
      </c>
      <c r="AR36" s="76">
        <v>3</v>
      </c>
      <c r="AS36" s="76" t="s">
        <v>89</v>
      </c>
      <c r="AT36" s="76">
        <v>3</v>
      </c>
      <c r="AU36" s="60" t="s">
        <v>55</v>
      </c>
      <c r="AV36" s="76">
        <v>4</v>
      </c>
      <c r="AW36" s="60" t="s">
        <v>220</v>
      </c>
      <c r="AX36" s="76">
        <v>4</v>
      </c>
      <c r="AY36" s="76" t="s">
        <v>221</v>
      </c>
      <c r="AZ36" s="76">
        <v>2</v>
      </c>
      <c r="BA36" s="76" t="s">
        <v>222</v>
      </c>
      <c r="BB36" s="76">
        <v>2</v>
      </c>
      <c r="BC36" s="76" t="s">
        <v>55</v>
      </c>
      <c r="BD36" s="76">
        <v>2</v>
      </c>
      <c r="BE36" s="76" t="s">
        <v>64</v>
      </c>
      <c r="BF36" s="76"/>
      <c r="BG36" s="61" t="s">
        <v>64</v>
      </c>
      <c r="BH36" s="76"/>
      <c r="BI36" s="195">
        <f t="shared" si="0"/>
        <v>93.34</v>
      </c>
      <c r="BJ36" s="196" t="s">
        <v>65</v>
      </c>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row>
    <row r="37" s="8" customFormat="1" ht="30" customHeight="1" spans="1:124">
      <c r="A37" s="112"/>
      <c r="B37" s="113" t="s">
        <v>223</v>
      </c>
      <c r="C37" s="114">
        <v>1</v>
      </c>
      <c r="D37" s="115">
        <v>4</v>
      </c>
      <c r="E37" s="116">
        <v>7.09</v>
      </c>
      <c r="F37" s="115">
        <v>2</v>
      </c>
      <c r="G37" s="117">
        <v>0.06</v>
      </c>
      <c r="H37" s="115">
        <v>1.5</v>
      </c>
      <c r="I37" s="138">
        <v>0</v>
      </c>
      <c r="J37" s="138">
        <v>2</v>
      </c>
      <c r="K37" s="138" t="s">
        <v>55</v>
      </c>
      <c r="L37" s="138">
        <v>1</v>
      </c>
      <c r="M37" s="138" t="s">
        <v>55</v>
      </c>
      <c r="N37" s="138">
        <v>1</v>
      </c>
      <c r="O37" s="139">
        <v>1</v>
      </c>
      <c r="P37" s="138">
        <v>3</v>
      </c>
      <c r="Q37" s="141">
        <v>0.8413</v>
      </c>
      <c r="R37" s="115">
        <v>3</v>
      </c>
      <c r="S37" s="114">
        <v>1</v>
      </c>
      <c r="T37" s="115">
        <v>10</v>
      </c>
      <c r="U37" s="117">
        <v>0.85</v>
      </c>
      <c r="V37" s="115">
        <v>2</v>
      </c>
      <c r="W37" s="160" t="s">
        <v>224</v>
      </c>
      <c r="X37" s="115">
        <v>3.6</v>
      </c>
      <c r="Y37" s="114">
        <v>0</v>
      </c>
      <c r="Z37" s="115">
        <v>4</v>
      </c>
      <c r="AA37" s="115" t="s">
        <v>225</v>
      </c>
      <c r="AB37" s="115">
        <v>2</v>
      </c>
      <c r="AC37" s="114">
        <v>1</v>
      </c>
      <c r="AD37" s="115">
        <v>2</v>
      </c>
      <c r="AE37" s="114">
        <v>1</v>
      </c>
      <c r="AF37" s="115">
        <v>2</v>
      </c>
      <c r="AG37" s="114">
        <v>1</v>
      </c>
      <c r="AH37" s="115">
        <v>10</v>
      </c>
      <c r="AI37" s="114">
        <v>1</v>
      </c>
      <c r="AJ37" s="115">
        <v>8</v>
      </c>
      <c r="AK37" s="114">
        <v>1</v>
      </c>
      <c r="AL37" s="115">
        <v>6</v>
      </c>
      <c r="AM37" s="115" t="s">
        <v>88</v>
      </c>
      <c r="AN37" s="115">
        <v>2</v>
      </c>
      <c r="AO37" s="115" t="s">
        <v>226</v>
      </c>
      <c r="AP37" s="115">
        <v>2</v>
      </c>
      <c r="AQ37" s="114">
        <v>1</v>
      </c>
      <c r="AR37" s="115">
        <v>3</v>
      </c>
      <c r="AS37" s="115" t="s">
        <v>89</v>
      </c>
      <c r="AT37" s="115">
        <v>3</v>
      </c>
      <c r="AU37" s="115" t="s">
        <v>55</v>
      </c>
      <c r="AV37" s="115">
        <v>4</v>
      </c>
      <c r="AW37" s="115" t="s">
        <v>227</v>
      </c>
      <c r="AX37" s="115">
        <v>3</v>
      </c>
      <c r="AY37" s="115" t="s">
        <v>228</v>
      </c>
      <c r="AZ37" s="115">
        <v>2</v>
      </c>
      <c r="BA37" s="115" t="s">
        <v>229</v>
      </c>
      <c r="BB37" s="115">
        <v>2</v>
      </c>
      <c r="BC37" s="115" t="s">
        <v>67</v>
      </c>
      <c r="BD37" s="115">
        <v>0</v>
      </c>
      <c r="BE37" s="115" t="s">
        <v>64</v>
      </c>
      <c r="BF37" s="115"/>
      <c r="BG37" s="139" t="s">
        <v>64</v>
      </c>
      <c r="BH37" s="115"/>
      <c r="BI37" s="204">
        <f t="shared" si="0"/>
        <v>88.1</v>
      </c>
      <c r="BJ37" s="199" t="s">
        <v>113</v>
      </c>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row>
    <row r="38" s="7" customFormat="1" ht="30" customHeight="1" spans="1:243">
      <c r="A38" s="51">
        <v>8</v>
      </c>
      <c r="B38" s="39" t="s">
        <v>230</v>
      </c>
      <c r="C38" s="50"/>
      <c r="D38" s="41">
        <v>4</v>
      </c>
      <c r="E38" s="49"/>
      <c r="F38" s="41">
        <f>AVERAGE(F39:F47)</f>
        <v>2</v>
      </c>
      <c r="G38" s="50"/>
      <c r="H38" s="41">
        <v>2</v>
      </c>
      <c r="I38" s="46"/>
      <c r="J38" s="41">
        <f t="shared" ref="J38:N38" si="4">AVERAGE(J39:J47)</f>
        <v>1.77777777777778</v>
      </c>
      <c r="K38" s="46"/>
      <c r="L38" s="41">
        <f t="shared" si="4"/>
        <v>0.888888888888889</v>
      </c>
      <c r="M38" s="46"/>
      <c r="N38" s="41">
        <f t="shared" si="4"/>
        <v>0.888888888888889</v>
      </c>
      <c r="O38" s="45"/>
      <c r="P38" s="41">
        <v>3</v>
      </c>
      <c r="Q38" s="45"/>
      <c r="R38" s="41">
        <v>3</v>
      </c>
      <c r="S38" s="45"/>
      <c r="T38" s="41">
        <v>10</v>
      </c>
      <c r="U38" s="45"/>
      <c r="V38" s="49">
        <v>5</v>
      </c>
      <c r="W38" s="50"/>
      <c r="X38" s="41">
        <f>AVERAGE(X39:X47)</f>
        <v>4.02</v>
      </c>
      <c r="Y38" s="49"/>
      <c r="Z38" s="41">
        <v>3.98</v>
      </c>
      <c r="AA38" s="46"/>
      <c r="AB38" s="41">
        <f>AVERAGE(AB39:AB47)</f>
        <v>1.88888888888889</v>
      </c>
      <c r="AC38" s="50"/>
      <c r="AD38" s="41">
        <v>2</v>
      </c>
      <c r="AE38" s="50"/>
      <c r="AF38" s="41">
        <v>1.33</v>
      </c>
      <c r="AG38" s="45"/>
      <c r="AH38" s="41">
        <v>10</v>
      </c>
      <c r="AI38" s="50"/>
      <c r="AJ38" s="41">
        <v>7.02</v>
      </c>
      <c r="AK38" s="45"/>
      <c r="AL38" s="41">
        <v>5.77</v>
      </c>
      <c r="AM38" s="46"/>
      <c r="AN38" s="41">
        <f>AVERAGE(AN39:AN47)</f>
        <v>1.44444444444444</v>
      </c>
      <c r="AO38" s="46"/>
      <c r="AP38" s="41">
        <f>AVERAGE(AP39:AP47)</f>
        <v>2</v>
      </c>
      <c r="AQ38" s="45"/>
      <c r="AR38" s="41">
        <f>AVERAGE(AR39:AR47)</f>
        <v>2.87333333333333</v>
      </c>
      <c r="AS38" s="46"/>
      <c r="AT38" s="41">
        <f>AVERAGE(AT39:AT47)</f>
        <v>2.66666666666667</v>
      </c>
      <c r="AU38" s="46"/>
      <c r="AV38" s="41">
        <f t="shared" ref="AV38:AZ38" si="5">AVERAGE(AV39:AV47)</f>
        <v>2.44444444444444</v>
      </c>
      <c r="AW38" s="46"/>
      <c r="AX38" s="41">
        <f>AVERAGE(AX39:AX47)</f>
        <v>1.55555555555556</v>
      </c>
      <c r="AY38" s="46"/>
      <c r="AZ38" s="41">
        <f t="shared" si="5"/>
        <v>0.722222222222222</v>
      </c>
      <c r="BA38" s="46"/>
      <c r="BB38" s="41">
        <f>AVERAGE(BB39:BB47)</f>
        <v>0.977777777777778</v>
      </c>
      <c r="BC38" s="46"/>
      <c r="BD38" s="41">
        <v>1</v>
      </c>
      <c r="BE38" s="50"/>
      <c r="BF38" s="41"/>
      <c r="BG38" s="46"/>
      <c r="BH38" s="41"/>
      <c r="BI38" s="168">
        <f t="shared" si="0"/>
        <v>84.2488888888889</v>
      </c>
      <c r="BJ38" s="191" t="s">
        <v>113</v>
      </c>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row>
    <row r="39" s="8" customFormat="1" ht="30" customHeight="1" spans="1:124">
      <c r="A39" s="103"/>
      <c r="B39" s="106" t="s">
        <v>231</v>
      </c>
      <c r="C39" s="118">
        <v>1</v>
      </c>
      <c r="D39" s="119">
        <v>4</v>
      </c>
      <c r="E39" s="120" t="s">
        <v>232</v>
      </c>
      <c r="F39" s="119">
        <v>2</v>
      </c>
      <c r="G39" s="105">
        <v>0.125</v>
      </c>
      <c r="H39" s="119">
        <v>2</v>
      </c>
      <c r="I39" s="119">
        <v>0</v>
      </c>
      <c r="J39" s="119">
        <v>2</v>
      </c>
      <c r="K39" s="119" t="s">
        <v>55</v>
      </c>
      <c r="L39" s="119">
        <v>1</v>
      </c>
      <c r="M39" s="119" t="s">
        <v>55</v>
      </c>
      <c r="N39" s="119">
        <v>1</v>
      </c>
      <c r="O39" s="118">
        <v>1</v>
      </c>
      <c r="P39" s="119">
        <v>3</v>
      </c>
      <c r="Q39" s="105">
        <v>1</v>
      </c>
      <c r="R39" s="119">
        <v>3</v>
      </c>
      <c r="S39" s="105">
        <v>1</v>
      </c>
      <c r="T39" s="119">
        <v>10</v>
      </c>
      <c r="U39" s="105">
        <v>1</v>
      </c>
      <c r="V39" s="119">
        <v>5</v>
      </c>
      <c r="W39" s="105">
        <v>1</v>
      </c>
      <c r="X39" s="119">
        <v>5</v>
      </c>
      <c r="Y39" s="105">
        <v>0</v>
      </c>
      <c r="Z39" s="119">
        <v>4</v>
      </c>
      <c r="AA39" s="119" t="s">
        <v>233</v>
      </c>
      <c r="AB39" s="119">
        <v>2</v>
      </c>
      <c r="AC39" s="105">
        <v>1</v>
      </c>
      <c r="AD39" s="119">
        <v>2</v>
      </c>
      <c r="AE39" s="105">
        <v>1</v>
      </c>
      <c r="AF39" s="119">
        <v>2</v>
      </c>
      <c r="AG39" s="105">
        <v>1</v>
      </c>
      <c r="AH39" s="119">
        <v>10</v>
      </c>
      <c r="AI39" s="118">
        <v>1</v>
      </c>
      <c r="AJ39" s="119">
        <v>8</v>
      </c>
      <c r="AK39" s="105">
        <v>0.66</v>
      </c>
      <c r="AL39" s="119">
        <v>4</v>
      </c>
      <c r="AM39" s="106" t="s">
        <v>88</v>
      </c>
      <c r="AN39" s="119">
        <v>2</v>
      </c>
      <c r="AO39" s="119" t="s">
        <v>234</v>
      </c>
      <c r="AP39" s="119">
        <v>2</v>
      </c>
      <c r="AQ39" s="183">
        <v>100</v>
      </c>
      <c r="AR39" s="119">
        <v>3</v>
      </c>
      <c r="AS39" s="119" t="s">
        <v>89</v>
      </c>
      <c r="AT39" s="119">
        <v>3</v>
      </c>
      <c r="AU39" s="119" t="s">
        <v>55</v>
      </c>
      <c r="AV39" s="119">
        <v>3</v>
      </c>
      <c r="AW39" s="119" t="s">
        <v>90</v>
      </c>
      <c r="AX39" s="119">
        <v>2</v>
      </c>
      <c r="AY39" s="119" t="s">
        <v>235</v>
      </c>
      <c r="AZ39" s="119">
        <v>1.2</v>
      </c>
      <c r="BA39" s="106" t="s">
        <v>134</v>
      </c>
      <c r="BB39" s="119">
        <v>1</v>
      </c>
      <c r="BC39" s="119" t="s">
        <v>55</v>
      </c>
      <c r="BD39" s="119">
        <v>2</v>
      </c>
      <c r="BE39" s="119" t="s">
        <v>64</v>
      </c>
      <c r="BF39" s="119"/>
      <c r="BG39" s="105" t="s">
        <v>64</v>
      </c>
      <c r="BH39" s="119"/>
      <c r="BI39" s="202">
        <f t="shared" si="0"/>
        <v>89.2</v>
      </c>
      <c r="BJ39" s="203" t="s">
        <v>113</v>
      </c>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row>
    <row r="40" s="8" customFormat="1" ht="30" customHeight="1" spans="1:124">
      <c r="A40" s="59"/>
      <c r="B40" s="76" t="s">
        <v>236</v>
      </c>
      <c r="C40" s="76">
        <v>100</v>
      </c>
      <c r="D40" s="76">
        <v>4</v>
      </c>
      <c r="E40" s="76">
        <v>6.07</v>
      </c>
      <c r="F40" s="76">
        <v>2</v>
      </c>
      <c r="G40" s="76">
        <v>19.75</v>
      </c>
      <c r="H40" s="76">
        <v>2</v>
      </c>
      <c r="I40" s="148" t="s">
        <v>237</v>
      </c>
      <c r="J40" s="149">
        <v>0</v>
      </c>
      <c r="K40" s="149" t="s">
        <v>67</v>
      </c>
      <c r="L40" s="149">
        <v>0</v>
      </c>
      <c r="M40" s="149" t="s">
        <v>67</v>
      </c>
      <c r="N40" s="149">
        <v>0</v>
      </c>
      <c r="O40" s="111">
        <v>100</v>
      </c>
      <c r="P40" s="76">
        <v>3</v>
      </c>
      <c r="Q40" s="161">
        <v>100</v>
      </c>
      <c r="R40" s="76">
        <v>3</v>
      </c>
      <c r="S40" s="111">
        <v>100</v>
      </c>
      <c r="T40" s="76">
        <v>10</v>
      </c>
      <c r="U40" s="111">
        <v>100</v>
      </c>
      <c r="V40" s="76">
        <v>5</v>
      </c>
      <c r="W40" s="111">
        <v>100</v>
      </c>
      <c r="X40" s="149">
        <v>5</v>
      </c>
      <c r="Y40" s="149">
        <v>1.45</v>
      </c>
      <c r="Z40" s="76">
        <v>3.86</v>
      </c>
      <c r="AA40" s="76" t="s">
        <v>233</v>
      </c>
      <c r="AB40" s="76">
        <v>2</v>
      </c>
      <c r="AC40" s="149">
        <v>100</v>
      </c>
      <c r="AD40" s="76">
        <v>2</v>
      </c>
      <c r="AE40" s="148" t="s">
        <v>238</v>
      </c>
      <c r="AF40" s="149">
        <v>0</v>
      </c>
      <c r="AG40" s="161">
        <v>100</v>
      </c>
      <c r="AH40" s="76">
        <v>10</v>
      </c>
      <c r="AI40" s="161">
        <v>100</v>
      </c>
      <c r="AJ40" s="76">
        <v>8</v>
      </c>
      <c r="AK40" s="161">
        <v>100</v>
      </c>
      <c r="AL40" s="149">
        <v>6</v>
      </c>
      <c r="AM40" s="76" t="s">
        <v>88</v>
      </c>
      <c r="AN40" s="76">
        <v>2</v>
      </c>
      <c r="AO40" s="76" t="s">
        <v>199</v>
      </c>
      <c r="AP40" s="149">
        <v>2</v>
      </c>
      <c r="AQ40" s="161">
        <v>100</v>
      </c>
      <c r="AR40" s="76">
        <v>3</v>
      </c>
      <c r="AS40" s="60" t="s">
        <v>89</v>
      </c>
      <c r="AT40" s="76">
        <v>3</v>
      </c>
      <c r="AU40" s="149" t="s">
        <v>55</v>
      </c>
      <c r="AV40" s="149">
        <v>4</v>
      </c>
      <c r="AW40" s="149" t="s">
        <v>97</v>
      </c>
      <c r="AX40" s="149">
        <v>0</v>
      </c>
      <c r="AY40" s="149" t="s">
        <v>97</v>
      </c>
      <c r="AZ40" s="149">
        <v>0</v>
      </c>
      <c r="BA40" s="76" t="s">
        <v>134</v>
      </c>
      <c r="BB40" s="60">
        <v>1</v>
      </c>
      <c r="BC40" s="148" t="s">
        <v>239</v>
      </c>
      <c r="BD40" s="149">
        <v>2</v>
      </c>
      <c r="BE40" s="149" t="s">
        <v>64</v>
      </c>
      <c r="BF40" s="149"/>
      <c r="BG40" s="61" t="s">
        <v>64</v>
      </c>
      <c r="BH40" s="149"/>
      <c r="BI40" s="195">
        <f t="shared" si="0"/>
        <v>82.86</v>
      </c>
      <c r="BJ40" s="196" t="s">
        <v>113</v>
      </c>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row>
    <row r="41" s="8" customFormat="1" ht="30" customHeight="1" spans="1:124">
      <c r="A41" s="59"/>
      <c r="B41" s="76" t="s">
        <v>240</v>
      </c>
      <c r="C41" s="76">
        <v>100</v>
      </c>
      <c r="D41" s="76">
        <v>4</v>
      </c>
      <c r="E41" s="76">
        <v>5.27</v>
      </c>
      <c r="F41" s="76">
        <v>2</v>
      </c>
      <c r="G41" s="76">
        <v>12.16</v>
      </c>
      <c r="H41" s="76">
        <v>2</v>
      </c>
      <c r="I41" s="76">
        <v>0</v>
      </c>
      <c r="J41" s="76">
        <v>2</v>
      </c>
      <c r="K41" s="76" t="s">
        <v>55</v>
      </c>
      <c r="L41" s="150">
        <v>1</v>
      </c>
      <c r="M41" s="76" t="s">
        <v>55</v>
      </c>
      <c r="N41" s="150">
        <v>1</v>
      </c>
      <c r="O41" s="111">
        <v>100</v>
      </c>
      <c r="P41" s="76">
        <v>3</v>
      </c>
      <c r="Q41" s="76">
        <v>100</v>
      </c>
      <c r="R41" s="76">
        <v>3</v>
      </c>
      <c r="S41" s="111">
        <v>100</v>
      </c>
      <c r="T41" s="76">
        <v>10</v>
      </c>
      <c r="U41" s="111">
        <v>100</v>
      </c>
      <c r="V41" s="76">
        <v>5</v>
      </c>
      <c r="W41" s="111">
        <v>100</v>
      </c>
      <c r="X41" s="76">
        <v>5</v>
      </c>
      <c r="Y41" s="76">
        <v>0</v>
      </c>
      <c r="Z41" s="76">
        <v>4</v>
      </c>
      <c r="AA41" s="76" t="s">
        <v>233</v>
      </c>
      <c r="AB41" s="76">
        <v>2</v>
      </c>
      <c r="AC41" s="149">
        <v>100</v>
      </c>
      <c r="AD41" s="76">
        <v>2</v>
      </c>
      <c r="AE41" s="76" t="s">
        <v>241</v>
      </c>
      <c r="AF41" s="76">
        <v>0</v>
      </c>
      <c r="AG41" s="161">
        <v>100</v>
      </c>
      <c r="AH41" s="76">
        <v>10</v>
      </c>
      <c r="AI41" s="76">
        <v>100</v>
      </c>
      <c r="AJ41" s="76">
        <v>8</v>
      </c>
      <c r="AK41" s="161">
        <v>100</v>
      </c>
      <c r="AL41" s="149">
        <v>6</v>
      </c>
      <c r="AM41" s="76" t="s">
        <v>242</v>
      </c>
      <c r="AN41" s="76">
        <v>1</v>
      </c>
      <c r="AO41" s="76" t="s">
        <v>199</v>
      </c>
      <c r="AP41" s="76">
        <v>2</v>
      </c>
      <c r="AQ41" s="161">
        <v>100</v>
      </c>
      <c r="AR41" s="76">
        <v>3</v>
      </c>
      <c r="AS41" s="60" t="s">
        <v>243</v>
      </c>
      <c r="AT41" s="76">
        <v>3</v>
      </c>
      <c r="AU41" s="76" t="s">
        <v>67</v>
      </c>
      <c r="AV41" s="76">
        <v>0</v>
      </c>
      <c r="AW41" s="76" t="s">
        <v>244</v>
      </c>
      <c r="AX41" s="76">
        <v>2</v>
      </c>
      <c r="AY41" s="76" t="s">
        <v>245</v>
      </c>
      <c r="AZ41" s="76">
        <v>1.2</v>
      </c>
      <c r="BA41" s="60" t="s">
        <v>246</v>
      </c>
      <c r="BB41" s="60">
        <v>1</v>
      </c>
      <c r="BC41" s="76" t="s">
        <v>55</v>
      </c>
      <c r="BD41" s="76">
        <v>2</v>
      </c>
      <c r="BE41" s="149" t="s">
        <v>64</v>
      </c>
      <c r="BF41" s="76"/>
      <c r="BG41" s="61" t="s">
        <v>64</v>
      </c>
      <c r="BH41" s="76"/>
      <c r="BI41" s="195">
        <f t="shared" si="0"/>
        <v>85.2</v>
      </c>
      <c r="BJ41" s="196" t="s">
        <v>113</v>
      </c>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row>
    <row r="42" s="8" customFormat="1" ht="30" customHeight="1" spans="1:124">
      <c r="A42" s="59"/>
      <c r="B42" s="76" t="s">
        <v>247</v>
      </c>
      <c r="C42" s="76">
        <v>100</v>
      </c>
      <c r="D42" s="76">
        <v>4</v>
      </c>
      <c r="E42" s="111">
        <v>6.1</v>
      </c>
      <c r="F42" s="76">
        <v>2</v>
      </c>
      <c r="G42" s="111">
        <v>9.77</v>
      </c>
      <c r="H42" s="76">
        <v>2</v>
      </c>
      <c r="I42" s="76">
        <v>0</v>
      </c>
      <c r="J42" s="76">
        <v>2</v>
      </c>
      <c r="K42" s="76" t="s">
        <v>55</v>
      </c>
      <c r="L42" s="76">
        <v>1</v>
      </c>
      <c r="M42" s="76" t="s">
        <v>55</v>
      </c>
      <c r="N42" s="76">
        <v>1</v>
      </c>
      <c r="O42" s="111">
        <v>100</v>
      </c>
      <c r="P42" s="76">
        <v>3</v>
      </c>
      <c r="Q42" s="111">
        <v>90</v>
      </c>
      <c r="R42" s="76">
        <v>3</v>
      </c>
      <c r="S42" s="111">
        <v>100</v>
      </c>
      <c r="T42" s="76">
        <v>10</v>
      </c>
      <c r="U42" s="111">
        <v>100</v>
      </c>
      <c r="V42" s="76">
        <v>5</v>
      </c>
      <c r="W42" s="111">
        <v>100</v>
      </c>
      <c r="X42" s="74">
        <v>5</v>
      </c>
      <c r="Y42" s="82">
        <v>0</v>
      </c>
      <c r="Z42" s="76">
        <v>4</v>
      </c>
      <c r="AA42" s="76" t="s">
        <v>248</v>
      </c>
      <c r="AB42" s="76">
        <v>2</v>
      </c>
      <c r="AC42" s="149">
        <v>100</v>
      </c>
      <c r="AD42" s="76">
        <v>2</v>
      </c>
      <c r="AE42" s="61">
        <v>1</v>
      </c>
      <c r="AF42" s="76">
        <v>2</v>
      </c>
      <c r="AG42" s="161">
        <v>100</v>
      </c>
      <c r="AH42" s="76">
        <v>10</v>
      </c>
      <c r="AI42" s="76">
        <v>100</v>
      </c>
      <c r="AJ42" s="76">
        <v>8</v>
      </c>
      <c r="AK42" s="161">
        <v>100</v>
      </c>
      <c r="AL42" s="149">
        <v>6</v>
      </c>
      <c r="AM42" s="76" t="s">
        <v>88</v>
      </c>
      <c r="AN42" s="76">
        <v>2</v>
      </c>
      <c r="AO42" s="76" t="s">
        <v>199</v>
      </c>
      <c r="AP42" s="76">
        <v>2</v>
      </c>
      <c r="AQ42" s="161">
        <v>100</v>
      </c>
      <c r="AR42" s="76">
        <v>3</v>
      </c>
      <c r="AS42" s="60" t="s">
        <v>89</v>
      </c>
      <c r="AT42" s="76">
        <v>3</v>
      </c>
      <c r="AU42" s="76" t="s">
        <v>55</v>
      </c>
      <c r="AV42" s="149">
        <v>4</v>
      </c>
      <c r="AW42" s="76" t="s">
        <v>244</v>
      </c>
      <c r="AX42" s="76">
        <v>2</v>
      </c>
      <c r="AY42" s="76" t="s">
        <v>249</v>
      </c>
      <c r="AZ42" s="76">
        <v>0</v>
      </c>
      <c r="BA42" s="76" t="s">
        <v>250</v>
      </c>
      <c r="BB42" s="60">
        <v>1</v>
      </c>
      <c r="BC42" s="76" t="s">
        <v>55</v>
      </c>
      <c r="BD42" s="76">
        <v>2</v>
      </c>
      <c r="BE42" s="149" t="s">
        <v>64</v>
      </c>
      <c r="BF42" s="74"/>
      <c r="BG42" s="61" t="s">
        <v>64</v>
      </c>
      <c r="BH42" s="74"/>
      <c r="BI42" s="195">
        <f t="shared" si="0"/>
        <v>91</v>
      </c>
      <c r="BJ42" s="196" t="s">
        <v>65</v>
      </c>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row>
    <row r="43" s="8" customFormat="1" ht="30" customHeight="1" spans="1:124">
      <c r="A43" s="59"/>
      <c r="B43" s="76" t="s">
        <v>251</v>
      </c>
      <c r="C43" s="111">
        <v>100</v>
      </c>
      <c r="D43" s="76">
        <v>4</v>
      </c>
      <c r="E43" s="111">
        <v>5.2</v>
      </c>
      <c r="F43" s="76">
        <v>2</v>
      </c>
      <c r="G43" s="81">
        <v>0.08</v>
      </c>
      <c r="H43" s="76">
        <v>2</v>
      </c>
      <c r="I43" s="76">
        <v>0</v>
      </c>
      <c r="J43" s="76">
        <v>2</v>
      </c>
      <c r="K43" s="76" t="s">
        <v>55</v>
      </c>
      <c r="L43" s="76">
        <v>1</v>
      </c>
      <c r="M43" s="76" t="s">
        <v>55</v>
      </c>
      <c r="N43" s="76">
        <v>1</v>
      </c>
      <c r="O43" s="111">
        <v>100</v>
      </c>
      <c r="P43" s="76">
        <v>3</v>
      </c>
      <c r="Q43" s="111">
        <v>96</v>
      </c>
      <c r="R43" s="76">
        <v>3</v>
      </c>
      <c r="S43" s="111">
        <v>100</v>
      </c>
      <c r="T43" s="76">
        <v>10</v>
      </c>
      <c r="U43" s="111">
        <v>100</v>
      </c>
      <c r="V43" s="76">
        <v>5</v>
      </c>
      <c r="W43" s="111">
        <v>40</v>
      </c>
      <c r="X43" s="76">
        <v>2</v>
      </c>
      <c r="Y43" s="76">
        <v>0</v>
      </c>
      <c r="Z43" s="76">
        <v>4</v>
      </c>
      <c r="AA43" s="76" t="s">
        <v>233</v>
      </c>
      <c r="AB43" s="76">
        <v>2</v>
      </c>
      <c r="AC43" s="61">
        <v>1</v>
      </c>
      <c r="AD43" s="76">
        <v>2</v>
      </c>
      <c r="AE43" s="61">
        <v>1</v>
      </c>
      <c r="AF43" s="76">
        <v>2</v>
      </c>
      <c r="AG43" s="161">
        <v>100</v>
      </c>
      <c r="AH43" s="76">
        <v>10</v>
      </c>
      <c r="AI43" s="111">
        <v>75</v>
      </c>
      <c r="AJ43" s="76">
        <v>6</v>
      </c>
      <c r="AK43" s="161">
        <v>100</v>
      </c>
      <c r="AL43" s="76">
        <v>6</v>
      </c>
      <c r="AM43" s="76" t="s">
        <v>242</v>
      </c>
      <c r="AN43" s="76">
        <v>1</v>
      </c>
      <c r="AO43" s="76" t="s">
        <v>199</v>
      </c>
      <c r="AP43" s="76">
        <v>2</v>
      </c>
      <c r="AQ43" s="161">
        <v>100</v>
      </c>
      <c r="AR43" s="76">
        <v>3</v>
      </c>
      <c r="AS43" s="60" t="s">
        <v>243</v>
      </c>
      <c r="AT43" s="76">
        <v>3</v>
      </c>
      <c r="AU43" s="76" t="s">
        <v>55</v>
      </c>
      <c r="AV43" s="76">
        <v>3</v>
      </c>
      <c r="AW43" s="76" t="s">
        <v>252</v>
      </c>
      <c r="AX43" s="76">
        <v>2</v>
      </c>
      <c r="AY43" s="76" t="s">
        <v>249</v>
      </c>
      <c r="AZ43" s="76">
        <v>0</v>
      </c>
      <c r="BA43" s="76" t="s">
        <v>253</v>
      </c>
      <c r="BB43" s="60">
        <v>1.2</v>
      </c>
      <c r="BC43" s="76" t="s">
        <v>67</v>
      </c>
      <c r="BD43" s="76">
        <v>0</v>
      </c>
      <c r="BE43" s="149" t="s">
        <v>64</v>
      </c>
      <c r="BF43" s="76"/>
      <c r="BG43" s="61" t="s">
        <v>64</v>
      </c>
      <c r="BH43" s="76"/>
      <c r="BI43" s="195">
        <f t="shared" ref="BI42:BI73" si="6">D43+F43+H43+J43+L43+N43+P43+R43+T43+V43+X43+Z43+AB43+AD43+AF43+AH43+AJ43+AL43+AN43+AP43+AR43+AT43+AV43+AX43+AZ43+BB43+BD43+BF43+BH43</f>
        <v>82.2</v>
      </c>
      <c r="BJ43" s="196" t="s">
        <v>113</v>
      </c>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row>
    <row r="44" s="8" customFormat="1" ht="30" customHeight="1" spans="1:124">
      <c r="A44" s="59"/>
      <c r="B44" s="76" t="s">
        <v>254</v>
      </c>
      <c r="C44" s="76">
        <v>100</v>
      </c>
      <c r="D44" s="76">
        <v>4</v>
      </c>
      <c r="E44" s="111">
        <v>5.2</v>
      </c>
      <c r="F44" s="76">
        <v>2</v>
      </c>
      <c r="G44" s="81">
        <v>0.08</v>
      </c>
      <c r="H44" s="76">
        <v>2</v>
      </c>
      <c r="I44" s="76">
        <v>0</v>
      </c>
      <c r="J44" s="76">
        <v>2</v>
      </c>
      <c r="K44" s="76" t="s">
        <v>55</v>
      </c>
      <c r="L44" s="76">
        <v>1</v>
      </c>
      <c r="M44" s="76" t="s">
        <v>55</v>
      </c>
      <c r="N44" s="76">
        <v>1</v>
      </c>
      <c r="O44" s="111">
        <v>100</v>
      </c>
      <c r="P44" s="76">
        <v>3</v>
      </c>
      <c r="Q44" s="76">
        <v>85</v>
      </c>
      <c r="R44" s="76">
        <v>3</v>
      </c>
      <c r="S44" s="111">
        <v>100</v>
      </c>
      <c r="T44" s="76">
        <v>10</v>
      </c>
      <c r="U44" s="111">
        <v>100</v>
      </c>
      <c r="V44" s="76">
        <v>5</v>
      </c>
      <c r="W44" s="111">
        <v>100</v>
      </c>
      <c r="X44" s="76">
        <v>5</v>
      </c>
      <c r="Y44" s="76">
        <v>0</v>
      </c>
      <c r="Z44" s="76">
        <v>4</v>
      </c>
      <c r="AA44" s="76" t="s">
        <v>233</v>
      </c>
      <c r="AB44" s="76">
        <v>2</v>
      </c>
      <c r="AC44" s="149">
        <v>100</v>
      </c>
      <c r="AD44" s="76">
        <v>2</v>
      </c>
      <c r="AE44" s="76" t="s">
        <v>255</v>
      </c>
      <c r="AF44" s="76">
        <v>0</v>
      </c>
      <c r="AG44" s="161">
        <v>100</v>
      </c>
      <c r="AH44" s="76">
        <v>10</v>
      </c>
      <c r="AI44" s="111">
        <v>40</v>
      </c>
      <c r="AJ44" s="74">
        <v>3.2</v>
      </c>
      <c r="AK44" s="161">
        <v>100</v>
      </c>
      <c r="AL44" s="149">
        <v>6</v>
      </c>
      <c r="AM44" s="76" t="s">
        <v>88</v>
      </c>
      <c r="AN44" s="76">
        <v>2</v>
      </c>
      <c r="AO44" s="76" t="s">
        <v>199</v>
      </c>
      <c r="AP44" s="76">
        <v>2</v>
      </c>
      <c r="AQ44" s="161">
        <v>100</v>
      </c>
      <c r="AR44" s="76">
        <v>3</v>
      </c>
      <c r="AS44" s="60" t="s">
        <v>243</v>
      </c>
      <c r="AT44" s="76">
        <v>3</v>
      </c>
      <c r="AU44" s="76" t="s">
        <v>55</v>
      </c>
      <c r="AV44" s="76">
        <v>2</v>
      </c>
      <c r="AW44" s="76" t="s">
        <v>252</v>
      </c>
      <c r="AX44" s="76">
        <v>2</v>
      </c>
      <c r="AY44" s="76" t="s">
        <v>256</v>
      </c>
      <c r="AZ44" s="76">
        <v>1.4</v>
      </c>
      <c r="BA44" s="76" t="s">
        <v>257</v>
      </c>
      <c r="BB44" s="60">
        <v>1.2</v>
      </c>
      <c r="BC44" s="76" t="s">
        <v>67</v>
      </c>
      <c r="BD44" s="76">
        <v>0</v>
      </c>
      <c r="BE44" s="149" t="s">
        <v>64</v>
      </c>
      <c r="BF44" s="76"/>
      <c r="BG44" s="61" t="s">
        <v>64</v>
      </c>
      <c r="BH44" s="76"/>
      <c r="BI44" s="195">
        <f t="shared" si="6"/>
        <v>81.8</v>
      </c>
      <c r="BJ44" s="196" t="s">
        <v>113</v>
      </c>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row>
    <row r="45" s="8" customFormat="1" ht="30" customHeight="1" spans="1:124">
      <c r="A45" s="59"/>
      <c r="B45" s="76" t="s">
        <v>258</v>
      </c>
      <c r="C45" s="76">
        <v>100</v>
      </c>
      <c r="D45" s="76">
        <v>4</v>
      </c>
      <c r="E45" s="111">
        <v>5.1</v>
      </c>
      <c r="F45" s="76">
        <v>2</v>
      </c>
      <c r="G45" s="81">
        <v>0.14</v>
      </c>
      <c r="H45" s="76">
        <v>2</v>
      </c>
      <c r="I45" s="76">
        <v>0</v>
      </c>
      <c r="J45" s="76">
        <v>2</v>
      </c>
      <c r="K45" s="76" t="s">
        <v>55</v>
      </c>
      <c r="L45" s="76">
        <v>1</v>
      </c>
      <c r="M45" s="76" t="s">
        <v>55</v>
      </c>
      <c r="N45" s="76">
        <v>1</v>
      </c>
      <c r="O45" s="111">
        <v>100</v>
      </c>
      <c r="P45" s="76">
        <v>3</v>
      </c>
      <c r="Q45" s="111">
        <v>83</v>
      </c>
      <c r="R45" s="76">
        <v>3</v>
      </c>
      <c r="S45" s="111">
        <v>100</v>
      </c>
      <c r="T45" s="76">
        <v>10</v>
      </c>
      <c r="U45" s="111">
        <v>100</v>
      </c>
      <c r="V45" s="76">
        <v>5</v>
      </c>
      <c r="W45" s="111">
        <v>100</v>
      </c>
      <c r="X45" s="76">
        <v>5</v>
      </c>
      <c r="Y45" s="76">
        <v>0</v>
      </c>
      <c r="Z45" s="76">
        <v>4</v>
      </c>
      <c r="AA45" s="76" t="s">
        <v>259</v>
      </c>
      <c r="AB45" s="76">
        <v>2</v>
      </c>
      <c r="AC45" s="61">
        <v>1</v>
      </c>
      <c r="AD45" s="76">
        <v>2</v>
      </c>
      <c r="AE45" s="61">
        <v>1</v>
      </c>
      <c r="AF45" s="76">
        <v>2</v>
      </c>
      <c r="AG45" s="161">
        <v>100</v>
      </c>
      <c r="AH45" s="76">
        <v>10</v>
      </c>
      <c r="AI45" s="76">
        <v>100</v>
      </c>
      <c r="AJ45" s="76">
        <v>8</v>
      </c>
      <c r="AK45" s="76">
        <v>100</v>
      </c>
      <c r="AL45" s="149">
        <v>6</v>
      </c>
      <c r="AM45" s="76" t="s">
        <v>260</v>
      </c>
      <c r="AN45" s="76">
        <v>0</v>
      </c>
      <c r="AO45" s="76" t="s">
        <v>199</v>
      </c>
      <c r="AP45" s="76">
        <v>2</v>
      </c>
      <c r="AQ45" s="161">
        <v>100</v>
      </c>
      <c r="AR45" s="76">
        <v>3</v>
      </c>
      <c r="AS45" s="60" t="s">
        <v>97</v>
      </c>
      <c r="AT45" s="76">
        <v>0</v>
      </c>
      <c r="AU45" s="76" t="s">
        <v>67</v>
      </c>
      <c r="AV45" s="76">
        <v>0</v>
      </c>
      <c r="AW45" s="81" t="s">
        <v>97</v>
      </c>
      <c r="AX45" s="76">
        <v>0</v>
      </c>
      <c r="AY45" s="76" t="s">
        <v>235</v>
      </c>
      <c r="AZ45" s="76">
        <v>1.2</v>
      </c>
      <c r="BA45" s="81" t="s">
        <v>97</v>
      </c>
      <c r="BB45" s="60">
        <v>0</v>
      </c>
      <c r="BC45" s="76" t="s">
        <v>67</v>
      </c>
      <c r="BD45" s="76">
        <v>0</v>
      </c>
      <c r="BE45" s="149" t="s">
        <v>64</v>
      </c>
      <c r="BF45" s="76"/>
      <c r="BG45" s="61" t="s">
        <v>64</v>
      </c>
      <c r="BH45" s="76"/>
      <c r="BI45" s="195">
        <f t="shared" si="6"/>
        <v>78.2</v>
      </c>
      <c r="BJ45" s="196" t="s">
        <v>261</v>
      </c>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row>
    <row r="46" s="8" customFormat="1" ht="30" customHeight="1" spans="1:124">
      <c r="A46" s="59"/>
      <c r="B46" s="76" t="s">
        <v>262</v>
      </c>
      <c r="C46" s="76">
        <v>100</v>
      </c>
      <c r="D46" s="76">
        <v>4</v>
      </c>
      <c r="E46" s="111">
        <v>5.3</v>
      </c>
      <c r="F46" s="76">
        <v>2</v>
      </c>
      <c r="G46" s="81">
        <v>0.11</v>
      </c>
      <c r="H46" s="76">
        <v>2</v>
      </c>
      <c r="I46" s="76">
        <v>0</v>
      </c>
      <c r="J46" s="76">
        <v>2</v>
      </c>
      <c r="K46" s="76" t="s">
        <v>55</v>
      </c>
      <c r="L46" s="76">
        <v>1</v>
      </c>
      <c r="M46" s="76" t="s">
        <v>55</v>
      </c>
      <c r="N46" s="76">
        <v>1</v>
      </c>
      <c r="O46" s="111">
        <v>100</v>
      </c>
      <c r="P46" s="76">
        <v>3</v>
      </c>
      <c r="Q46" s="111">
        <v>100</v>
      </c>
      <c r="R46" s="76">
        <v>3</v>
      </c>
      <c r="S46" s="111">
        <v>100</v>
      </c>
      <c r="T46" s="76">
        <v>10</v>
      </c>
      <c r="U46" s="111">
        <v>100</v>
      </c>
      <c r="V46" s="76">
        <v>5</v>
      </c>
      <c r="W46" s="111">
        <v>70</v>
      </c>
      <c r="X46" s="76">
        <v>3.5</v>
      </c>
      <c r="Y46" s="76">
        <v>0.2</v>
      </c>
      <c r="Z46" s="76">
        <v>3.98</v>
      </c>
      <c r="AA46" s="76" t="s">
        <v>233</v>
      </c>
      <c r="AB46" s="76">
        <v>2</v>
      </c>
      <c r="AC46" s="149">
        <v>100</v>
      </c>
      <c r="AD46" s="76">
        <v>2</v>
      </c>
      <c r="AE46" s="61">
        <v>1</v>
      </c>
      <c r="AF46" s="76">
        <v>2</v>
      </c>
      <c r="AG46" s="161">
        <v>100</v>
      </c>
      <c r="AH46" s="76">
        <v>10</v>
      </c>
      <c r="AI46" s="76">
        <v>75</v>
      </c>
      <c r="AJ46" s="76">
        <v>6</v>
      </c>
      <c r="AK46" s="76">
        <v>100</v>
      </c>
      <c r="AL46" s="149">
        <v>6</v>
      </c>
      <c r="AM46" s="76" t="s">
        <v>263</v>
      </c>
      <c r="AN46" s="76">
        <v>1</v>
      </c>
      <c r="AO46" s="76" t="s">
        <v>199</v>
      </c>
      <c r="AP46" s="76">
        <v>2</v>
      </c>
      <c r="AQ46" s="161">
        <v>100</v>
      </c>
      <c r="AR46" s="76">
        <v>3</v>
      </c>
      <c r="AS46" s="60" t="s">
        <v>243</v>
      </c>
      <c r="AT46" s="76">
        <v>3</v>
      </c>
      <c r="AU46" s="76" t="s">
        <v>264</v>
      </c>
      <c r="AV46" s="76">
        <v>3</v>
      </c>
      <c r="AW46" s="81" t="s">
        <v>244</v>
      </c>
      <c r="AX46" s="76">
        <v>2</v>
      </c>
      <c r="AY46" s="76" t="s">
        <v>97</v>
      </c>
      <c r="AZ46" s="76">
        <v>0</v>
      </c>
      <c r="BA46" s="76" t="s">
        <v>246</v>
      </c>
      <c r="BB46" s="60">
        <v>1.2</v>
      </c>
      <c r="BC46" s="76" t="s">
        <v>67</v>
      </c>
      <c r="BD46" s="76">
        <v>1</v>
      </c>
      <c r="BE46" s="149" t="s">
        <v>64</v>
      </c>
      <c r="BF46" s="76"/>
      <c r="BG46" s="61" t="s">
        <v>64</v>
      </c>
      <c r="BH46" s="76"/>
      <c r="BI46" s="195">
        <f t="shared" si="6"/>
        <v>84.68</v>
      </c>
      <c r="BJ46" s="196" t="s">
        <v>113</v>
      </c>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row>
    <row r="47" s="8" customFormat="1" ht="30" customHeight="1" spans="1:124">
      <c r="A47" s="64"/>
      <c r="B47" s="83" t="s">
        <v>265</v>
      </c>
      <c r="C47" s="84">
        <v>1</v>
      </c>
      <c r="D47" s="83">
        <v>4</v>
      </c>
      <c r="E47" s="83">
        <v>6.43</v>
      </c>
      <c r="F47" s="83">
        <v>2</v>
      </c>
      <c r="G47" s="121">
        <v>0.1275</v>
      </c>
      <c r="H47" s="83">
        <v>2</v>
      </c>
      <c r="I47" s="83">
        <v>0</v>
      </c>
      <c r="J47" s="86">
        <v>2</v>
      </c>
      <c r="K47" s="83" t="s">
        <v>55</v>
      </c>
      <c r="L47" s="83">
        <v>1</v>
      </c>
      <c r="M47" s="83" t="s">
        <v>55</v>
      </c>
      <c r="N47" s="83">
        <v>1</v>
      </c>
      <c r="O47" s="84">
        <v>1</v>
      </c>
      <c r="P47" s="83">
        <v>3</v>
      </c>
      <c r="Q47" s="121">
        <v>0.9364</v>
      </c>
      <c r="R47" s="83">
        <v>3</v>
      </c>
      <c r="S47" s="84">
        <v>1</v>
      </c>
      <c r="T47" s="86">
        <v>10</v>
      </c>
      <c r="U47" s="84">
        <v>1</v>
      </c>
      <c r="V47" s="83">
        <v>5</v>
      </c>
      <c r="W47" s="87">
        <v>0.137</v>
      </c>
      <c r="X47" s="86">
        <v>0.68</v>
      </c>
      <c r="Y47" s="85">
        <v>0</v>
      </c>
      <c r="Z47" s="86">
        <v>4</v>
      </c>
      <c r="AA47" s="83" t="s">
        <v>266</v>
      </c>
      <c r="AB47" s="83">
        <v>1</v>
      </c>
      <c r="AC47" s="87">
        <v>1</v>
      </c>
      <c r="AD47" s="86">
        <v>2</v>
      </c>
      <c r="AE47" s="87">
        <v>1</v>
      </c>
      <c r="AF47" s="86">
        <v>2</v>
      </c>
      <c r="AG47" s="84">
        <v>1</v>
      </c>
      <c r="AH47" s="83">
        <v>10</v>
      </c>
      <c r="AI47" s="87">
        <v>1</v>
      </c>
      <c r="AJ47" s="86">
        <v>8</v>
      </c>
      <c r="AK47" s="84">
        <v>1</v>
      </c>
      <c r="AL47" s="176">
        <v>6</v>
      </c>
      <c r="AM47" s="83" t="s">
        <v>88</v>
      </c>
      <c r="AN47" s="86">
        <v>2</v>
      </c>
      <c r="AO47" s="83" t="s">
        <v>199</v>
      </c>
      <c r="AP47" s="83">
        <v>2</v>
      </c>
      <c r="AQ47" s="84">
        <v>0.62</v>
      </c>
      <c r="AR47" s="86">
        <v>1.86</v>
      </c>
      <c r="AS47" s="83" t="s">
        <v>267</v>
      </c>
      <c r="AT47" s="83">
        <v>3</v>
      </c>
      <c r="AU47" s="83" t="s">
        <v>264</v>
      </c>
      <c r="AV47" s="83">
        <v>3</v>
      </c>
      <c r="AW47" s="83" t="s">
        <v>212</v>
      </c>
      <c r="AX47" s="83">
        <v>2</v>
      </c>
      <c r="AY47" s="83" t="s">
        <v>268</v>
      </c>
      <c r="AZ47" s="86">
        <v>1.5</v>
      </c>
      <c r="BA47" s="83" t="s">
        <v>246</v>
      </c>
      <c r="BB47" s="65">
        <v>1.2</v>
      </c>
      <c r="BC47" s="83" t="s">
        <v>67</v>
      </c>
      <c r="BD47" s="86">
        <v>0</v>
      </c>
      <c r="BE47" s="176" t="s">
        <v>64</v>
      </c>
      <c r="BF47" s="86"/>
      <c r="BG47" s="66" t="s">
        <v>64</v>
      </c>
      <c r="BH47" s="86"/>
      <c r="BI47" s="197">
        <f t="shared" si="6"/>
        <v>83.24</v>
      </c>
      <c r="BJ47" s="198" t="s">
        <v>113</v>
      </c>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row>
    <row r="48" s="11" customFormat="1" ht="30" customHeight="1" spans="1:243">
      <c r="A48" s="88">
        <v>9</v>
      </c>
      <c r="B48" s="89" t="s">
        <v>269</v>
      </c>
      <c r="C48" s="43"/>
      <c r="D48" s="122">
        <v>3.96</v>
      </c>
      <c r="E48" s="123"/>
      <c r="F48" s="124">
        <v>2</v>
      </c>
      <c r="G48" s="123"/>
      <c r="H48" s="123">
        <v>2</v>
      </c>
      <c r="I48" s="123"/>
      <c r="J48" s="122">
        <v>2</v>
      </c>
      <c r="K48" s="123"/>
      <c r="L48" s="122">
        <v>1</v>
      </c>
      <c r="M48" s="122"/>
      <c r="N48" s="122">
        <v>1</v>
      </c>
      <c r="O48" s="123"/>
      <c r="P48" s="123">
        <v>3</v>
      </c>
      <c r="Q48" s="123"/>
      <c r="R48" s="123">
        <v>3</v>
      </c>
      <c r="S48" s="123"/>
      <c r="T48" s="122">
        <v>10</v>
      </c>
      <c r="U48" s="123"/>
      <c r="V48" s="123">
        <v>5</v>
      </c>
      <c r="W48" s="123"/>
      <c r="X48" s="123">
        <v>3.294</v>
      </c>
      <c r="Y48" s="123"/>
      <c r="Z48" s="123">
        <v>3.98</v>
      </c>
      <c r="AA48" s="123"/>
      <c r="AB48" s="171">
        <f>AVERAGE(AB49:AB53)</f>
        <v>2</v>
      </c>
      <c r="AC48" s="123"/>
      <c r="AD48" s="122">
        <v>2</v>
      </c>
      <c r="AE48" s="123"/>
      <c r="AF48" s="122">
        <v>2</v>
      </c>
      <c r="AG48" s="123"/>
      <c r="AH48" s="122">
        <v>10</v>
      </c>
      <c r="AI48" s="123"/>
      <c r="AJ48" s="122">
        <v>8</v>
      </c>
      <c r="AK48" s="123"/>
      <c r="AL48" s="123">
        <v>6</v>
      </c>
      <c r="AM48" s="123"/>
      <c r="AN48" s="122">
        <f>AVERAGE(AN49:AN53)</f>
        <v>2.6</v>
      </c>
      <c r="AO48" s="123"/>
      <c r="AP48" s="123">
        <f>AVERAGE(AP49:AP53)</f>
        <v>2.4</v>
      </c>
      <c r="AQ48" s="123"/>
      <c r="AR48" s="123">
        <v>3</v>
      </c>
      <c r="AS48" s="123"/>
      <c r="AT48" s="122">
        <v>3</v>
      </c>
      <c r="AU48" s="123"/>
      <c r="AV48" s="122">
        <v>4</v>
      </c>
      <c r="AW48" s="123"/>
      <c r="AX48" s="123">
        <v>2</v>
      </c>
      <c r="AY48" s="123"/>
      <c r="AZ48" s="122">
        <v>1.04</v>
      </c>
      <c r="BA48" s="123"/>
      <c r="BB48" s="122">
        <v>1.68</v>
      </c>
      <c r="BC48" s="123"/>
      <c r="BD48" s="122">
        <v>0.8</v>
      </c>
      <c r="BE48" s="123"/>
      <c r="BF48" s="142"/>
      <c r="BG48" s="123"/>
      <c r="BH48" s="123">
        <v>0.4</v>
      </c>
      <c r="BI48" s="168">
        <f t="shared" si="6"/>
        <v>91.154</v>
      </c>
      <c r="BJ48" s="191" t="s">
        <v>65</v>
      </c>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row>
    <row r="49" s="12" customFormat="1" ht="30" customHeight="1" spans="1:124">
      <c r="A49" s="125"/>
      <c r="B49" s="54" t="s">
        <v>270</v>
      </c>
      <c r="C49" s="126">
        <v>1</v>
      </c>
      <c r="D49" s="127">
        <v>4</v>
      </c>
      <c r="E49" s="127">
        <v>8.5</v>
      </c>
      <c r="F49" s="128">
        <v>2</v>
      </c>
      <c r="G49" s="129">
        <v>0.11</v>
      </c>
      <c r="H49" s="69">
        <v>2</v>
      </c>
      <c r="I49" s="54">
        <v>0</v>
      </c>
      <c r="J49" s="69">
        <v>2</v>
      </c>
      <c r="K49" s="54" t="s">
        <v>55</v>
      </c>
      <c r="L49" s="69">
        <v>1</v>
      </c>
      <c r="M49" s="127" t="s">
        <v>55</v>
      </c>
      <c r="N49" s="69">
        <v>1</v>
      </c>
      <c r="O49" s="94">
        <v>1</v>
      </c>
      <c r="P49" s="54">
        <v>3</v>
      </c>
      <c r="Q49" s="129">
        <v>0.9587</v>
      </c>
      <c r="R49" s="127">
        <v>3</v>
      </c>
      <c r="S49" s="94">
        <v>1</v>
      </c>
      <c r="T49" s="127">
        <v>10</v>
      </c>
      <c r="U49" s="94">
        <v>1</v>
      </c>
      <c r="V49" s="162">
        <v>5</v>
      </c>
      <c r="W49" s="126">
        <v>1</v>
      </c>
      <c r="X49" s="163">
        <v>5</v>
      </c>
      <c r="Y49" s="162">
        <v>0</v>
      </c>
      <c r="Z49" s="163">
        <v>4</v>
      </c>
      <c r="AA49" s="54" t="s">
        <v>271</v>
      </c>
      <c r="AB49" s="69">
        <v>2</v>
      </c>
      <c r="AC49" s="94">
        <v>1</v>
      </c>
      <c r="AD49" s="127">
        <v>2</v>
      </c>
      <c r="AE49" s="94">
        <v>1</v>
      </c>
      <c r="AF49" s="69">
        <v>2</v>
      </c>
      <c r="AG49" s="94">
        <v>1</v>
      </c>
      <c r="AH49" s="69">
        <v>10</v>
      </c>
      <c r="AI49" s="94">
        <v>1</v>
      </c>
      <c r="AJ49" s="127">
        <v>8</v>
      </c>
      <c r="AK49" s="94">
        <v>1</v>
      </c>
      <c r="AL49" s="177">
        <v>6</v>
      </c>
      <c r="AM49" s="54" t="s">
        <v>272</v>
      </c>
      <c r="AN49" s="127">
        <v>3</v>
      </c>
      <c r="AO49" s="54" t="s">
        <v>273</v>
      </c>
      <c r="AP49" s="69">
        <v>2</v>
      </c>
      <c r="AQ49" s="94">
        <v>1</v>
      </c>
      <c r="AR49" s="69">
        <v>3</v>
      </c>
      <c r="AS49" s="54" t="s">
        <v>194</v>
      </c>
      <c r="AT49" s="69">
        <v>3</v>
      </c>
      <c r="AU49" s="54" t="s">
        <v>55</v>
      </c>
      <c r="AV49" s="69">
        <v>4</v>
      </c>
      <c r="AW49" s="54" t="s">
        <v>274</v>
      </c>
      <c r="AX49" s="69">
        <v>2</v>
      </c>
      <c r="AY49" s="54" t="s">
        <v>274</v>
      </c>
      <c r="AZ49" s="69">
        <v>1</v>
      </c>
      <c r="BA49" s="54" t="s">
        <v>275</v>
      </c>
      <c r="BB49" s="127">
        <v>1.5</v>
      </c>
      <c r="BC49" s="54" t="s">
        <v>55</v>
      </c>
      <c r="BD49" s="127">
        <v>2</v>
      </c>
      <c r="BE49" s="126" t="s">
        <v>64</v>
      </c>
      <c r="BF49" s="54"/>
      <c r="BG49" s="126" t="s">
        <v>64</v>
      </c>
      <c r="BH49" s="163">
        <v>0</v>
      </c>
      <c r="BI49" s="193">
        <f t="shared" si="6"/>
        <v>93.5</v>
      </c>
      <c r="BJ49" s="194" t="s">
        <v>65</v>
      </c>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row>
    <row r="50" s="12" customFormat="1" ht="30" customHeight="1" spans="1:124">
      <c r="A50" s="130"/>
      <c r="B50" s="60" t="s">
        <v>276</v>
      </c>
      <c r="C50" s="131">
        <v>1</v>
      </c>
      <c r="D50" s="132">
        <v>4</v>
      </c>
      <c r="E50" s="132">
        <v>6.22</v>
      </c>
      <c r="F50" s="133">
        <v>2</v>
      </c>
      <c r="G50" s="63">
        <v>0.1154</v>
      </c>
      <c r="H50" s="76">
        <v>2</v>
      </c>
      <c r="I50" s="60">
        <v>0</v>
      </c>
      <c r="J50" s="76">
        <v>2</v>
      </c>
      <c r="K50" s="60" t="s">
        <v>55</v>
      </c>
      <c r="L50" s="76">
        <v>1</v>
      </c>
      <c r="M50" s="132" t="s">
        <v>55</v>
      </c>
      <c r="N50" s="76">
        <v>1</v>
      </c>
      <c r="O50" s="61">
        <v>1</v>
      </c>
      <c r="P50" s="60">
        <v>3</v>
      </c>
      <c r="Q50" s="63">
        <v>0.87</v>
      </c>
      <c r="R50" s="132">
        <v>3</v>
      </c>
      <c r="S50" s="61">
        <v>1</v>
      </c>
      <c r="T50" s="132">
        <v>10</v>
      </c>
      <c r="U50" s="61">
        <v>1</v>
      </c>
      <c r="V50" s="60">
        <v>5</v>
      </c>
      <c r="W50" s="61">
        <v>1</v>
      </c>
      <c r="X50" s="60">
        <v>5</v>
      </c>
      <c r="Y50" s="60">
        <v>0</v>
      </c>
      <c r="Z50" s="60">
        <v>4</v>
      </c>
      <c r="AA50" s="60" t="s">
        <v>277</v>
      </c>
      <c r="AB50" s="76">
        <v>2</v>
      </c>
      <c r="AC50" s="61">
        <v>1</v>
      </c>
      <c r="AD50" s="132">
        <v>2</v>
      </c>
      <c r="AE50" s="81">
        <v>1</v>
      </c>
      <c r="AF50" s="76">
        <v>2</v>
      </c>
      <c r="AG50" s="61">
        <v>1</v>
      </c>
      <c r="AH50" s="76">
        <v>10</v>
      </c>
      <c r="AI50" s="61">
        <v>1</v>
      </c>
      <c r="AJ50" s="132">
        <v>8</v>
      </c>
      <c r="AK50" s="61">
        <v>1</v>
      </c>
      <c r="AL50" s="149">
        <v>6</v>
      </c>
      <c r="AM50" s="76" t="s">
        <v>88</v>
      </c>
      <c r="AN50" s="132">
        <v>2</v>
      </c>
      <c r="AO50" s="60" t="s">
        <v>278</v>
      </c>
      <c r="AP50" s="76">
        <v>2</v>
      </c>
      <c r="AQ50" s="61">
        <v>1</v>
      </c>
      <c r="AR50" s="76">
        <v>3</v>
      </c>
      <c r="AS50" s="60" t="s">
        <v>279</v>
      </c>
      <c r="AT50" s="76">
        <v>3</v>
      </c>
      <c r="AU50" s="60" t="s">
        <v>55</v>
      </c>
      <c r="AV50" s="76">
        <v>4</v>
      </c>
      <c r="AW50" s="60" t="s">
        <v>280</v>
      </c>
      <c r="AX50" s="76">
        <v>2</v>
      </c>
      <c r="AY50" s="60" t="s">
        <v>281</v>
      </c>
      <c r="AZ50" s="76">
        <v>1</v>
      </c>
      <c r="BA50" s="60" t="s">
        <v>278</v>
      </c>
      <c r="BB50" s="132">
        <v>1.5</v>
      </c>
      <c r="BC50" s="60" t="s">
        <v>55</v>
      </c>
      <c r="BD50" s="132">
        <v>2</v>
      </c>
      <c r="BE50" s="131" t="s">
        <v>64</v>
      </c>
      <c r="BF50" s="60"/>
      <c r="BG50" s="131" t="s">
        <v>64</v>
      </c>
      <c r="BH50" s="60">
        <v>0</v>
      </c>
      <c r="BI50" s="195">
        <f t="shared" si="6"/>
        <v>92.5</v>
      </c>
      <c r="BJ50" s="196" t="s">
        <v>65</v>
      </c>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row>
    <row r="51" s="12" customFormat="1" ht="30" customHeight="1" spans="1:124">
      <c r="A51" s="130"/>
      <c r="B51" s="60" t="s">
        <v>282</v>
      </c>
      <c r="C51" s="131">
        <v>1</v>
      </c>
      <c r="D51" s="132">
        <v>4</v>
      </c>
      <c r="E51" s="132">
        <v>6.9</v>
      </c>
      <c r="F51" s="133">
        <v>2</v>
      </c>
      <c r="G51" s="63">
        <v>0.13</v>
      </c>
      <c r="H51" s="76">
        <v>2</v>
      </c>
      <c r="I51" s="62">
        <v>0</v>
      </c>
      <c r="J51" s="76">
        <v>2</v>
      </c>
      <c r="K51" s="60" t="s">
        <v>55</v>
      </c>
      <c r="L51" s="76">
        <v>1</v>
      </c>
      <c r="M51" s="132" t="s">
        <v>55</v>
      </c>
      <c r="N51" s="76">
        <v>1</v>
      </c>
      <c r="O51" s="61">
        <v>1</v>
      </c>
      <c r="P51" s="60">
        <v>3</v>
      </c>
      <c r="Q51" s="63" t="s">
        <v>283</v>
      </c>
      <c r="R51" s="132">
        <v>3</v>
      </c>
      <c r="S51" s="61">
        <v>1</v>
      </c>
      <c r="T51" s="132">
        <v>10</v>
      </c>
      <c r="U51" s="61">
        <v>1</v>
      </c>
      <c r="V51" s="60">
        <v>5</v>
      </c>
      <c r="W51" s="159" t="s">
        <v>284</v>
      </c>
      <c r="X51" s="164">
        <v>2.78</v>
      </c>
      <c r="Y51" s="61">
        <v>0</v>
      </c>
      <c r="Z51" s="60">
        <v>4</v>
      </c>
      <c r="AA51" s="60" t="s">
        <v>285</v>
      </c>
      <c r="AB51" s="76">
        <v>2</v>
      </c>
      <c r="AC51" s="61">
        <v>1</v>
      </c>
      <c r="AD51" s="132">
        <v>2</v>
      </c>
      <c r="AE51" s="81">
        <v>1</v>
      </c>
      <c r="AF51" s="76">
        <v>2</v>
      </c>
      <c r="AG51" s="61">
        <v>1</v>
      </c>
      <c r="AH51" s="76">
        <v>10</v>
      </c>
      <c r="AI51" s="61">
        <v>1</v>
      </c>
      <c r="AJ51" s="132">
        <v>8</v>
      </c>
      <c r="AK51" s="61">
        <v>1</v>
      </c>
      <c r="AL51" s="149">
        <v>6</v>
      </c>
      <c r="AM51" s="60" t="s">
        <v>286</v>
      </c>
      <c r="AN51" s="132">
        <v>3</v>
      </c>
      <c r="AO51" s="60" t="s">
        <v>287</v>
      </c>
      <c r="AP51" s="76">
        <v>3</v>
      </c>
      <c r="AQ51" s="61">
        <v>1</v>
      </c>
      <c r="AR51" s="76">
        <v>3</v>
      </c>
      <c r="AS51" s="60" t="s">
        <v>288</v>
      </c>
      <c r="AT51" s="76">
        <v>3</v>
      </c>
      <c r="AU51" s="61" t="s">
        <v>55</v>
      </c>
      <c r="AV51" s="76">
        <v>4</v>
      </c>
      <c r="AW51" s="60" t="s">
        <v>289</v>
      </c>
      <c r="AX51" s="76">
        <v>2</v>
      </c>
      <c r="AY51" s="60" t="s">
        <v>290</v>
      </c>
      <c r="AZ51" s="76">
        <v>1.2</v>
      </c>
      <c r="BA51" s="60" t="s">
        <v>291</v>
      </c>
      <c r="BB51" s="132">
        <v>1.8</v>
      </c>
      <c r="BC51" s="60" t="s">
        <v>67</v>
      </c>
      <c r="BD51" s="132">
        <v>0</v>
      </c>
      <c r="BE51" s="131" t="s">
        <v>64</v>
      </c>
      <c r="BF51" s="60"/>
      <c r="BG51" s="131" t="s">
        <v>64</v>
      </c>
      <c r="BH51" s="60">
        <v>0</v>
      </c>
      <c r="BI51" s="195">
        <f t="shared" si="6"/>
        <v>90.78</v>
      </c>
      <c r="BJ51" s="196" t="s">
        <v>65</v>
      </c>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row>
    <row r="52" s="12" customFormat="1" ht="30" customHeight="1" spans="1:124">
      <c r="A52" s="130"/>
      <c r="B52" s="60" t="s">
        <v>292</v>
      </c>
      <c r="C52" s="131">
        <v>0.99</v>
      </c>
      <c r="D52" s="132">
        <v>3.8</v>
      </c>
      <c r="E52" s="132">
        <v>5.7</v>
      </c>
      <c r="F52" s="133">
        <v>2</v>
      </c>
      <c r="G52" s="63">
        <v>0.08</v>
      </c>
      <c r="H52" s="76">
        <v>2</v>
      </c>
      <c r="I52" s="60">
        <v>0</v>
      </c>
      <c r="J52" s="76">
        <v>2</v>
      </c>
      <c r="K52" s="60" t="s">
        <v>55</v>
      </c>
      <c r="L52" s="76">
        <v>1</v>
      </c>
      <c r="M52" s="132" t="s">
        <v>55</v>
      </c>
      <c r="N52" s="76">
        <v>1</v>
      </c>
      <c r="O52" s="61">
        <v>1</v>
      </c>
      <c r="P52" s="60">
        <v>3</v>
      </c>
      <c r="Q52" s="63">
        <v>0.82</v>
      </c>
      <c r="R52" s="132">
        <v>3</v>
      </c>
      <c r="S52" s="61">
        <v>1</v>
      </c>
      <c r="T52" s="132">
        <v>10</v>
      </c>
      <c r="U52" s="61">
        <v>1</v>
      </c>
      <c r="V52" s="73">
        <v>5</v>
      </c>
      <c r="W52" s="131">
        <v>0.277</v>
      </c>
      <c r="X52" s="164">
        <v>1.39</v>
      </c>
      <c r="Y52" s="73">
        <v>0</v>
      </c>
      <c r="Z52" s="164">
        <v>4</v>
      </c>
      <c r="AA52" s="60" t="s">
        <v>293</v>
      </c>
      <c r="AB52" s="76">
        <v>2</v>
      </c>
      <c r="AC52" s="61">
        <v>1</v>
      </c>
      <c r="AD52" s="132">
        <v>2</v>
      </c>
      <c r="AE52" s="61">
        <v>1</v>
      </c>
      <c r="AF52" s="76">
        <v>2</v>
      </c>
      <c r="AG52" s="61">
        <v>1</v>
      </c>
      <c r="AH52" s="76">
        <v>10</v>
      </c>
      <c r="AI52" s="61">
        <v>1</v>
      </c>
      <c r="AJ52" s="132">
        <v>8</v>
      </c>
      <c r="AK52" s="61">
        <v>1</v>
      </c>
      <c r="AL52" s="149">
        <v>6</v>
      </c>
      <c r="AM52" s="60" t="s">
        <v>294</v>
      </c>
      <c r="AN52" s="132">
        <v>2</v>
      </c>
      <c r="AO52" s="60" t="s">
        <v>295</v>
      </c>
      <c r="AP52" s="76">
        <v>2</v>
      </c>
      <c r="AQ52" s="61">
        <v>1</v>
      </c>
      <c r="AR52" s="76">
        <v>3</v>
      </c>
      <c r="AS52" s="60" t="s">
        <v>296</v>
      </c>
      <c r="AT52" s="76">
        <v>3</v>
      </c>
      <c r="AU52" s="60" t="s">
        <v>55</v>
      </c>
      <c r="AV52" s="76">
        <v>4</v>
      </c>
      <c r="AW52" s="60" t="s">
        <v>297</v>
      </c>
      <c r="AX52" s="76">
        <v>2</v>
      </c>
      <c r="AY52" s="60" t="s">
        <v>297</v>
      </c>
      <c r="AZ52" s="76">
        <v>1</v>
      </c>
      <c r="BA52" s="60" t="s">
        <v>294</v>
      </c>
      <c r="BB52" s="132">
        <v>1.8</v>
      </c>
      <c r="BC52" s="60" t="s">
        <v>67</v>
      </c>
      <c r="BD52" s="132">
        <v>0</v>
      </c>
      <c r="BE52" s="131" t="s">
        <v>64</v>
      </c>
      <c r="BF52" s="60"/>
      <c r="BG52" s="131" t="s">
        <v>64</v>
      </c>
      <c r="BH52" s="164">
        <v>0</v>
      </c>
      <c r="BI52" s="195">
        <f t="shared" si="6"/>
        <v>86.99</v>
      </c>
      <c r="BJ52" s="196" t="s">
        <v>113</v>
      </c>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row>
    <row r="53" s="12" customFormat="1" ht="30" customHeight="1" spans="1:124">
      <c r="A53" s="134"/>
      <c r="B53" s="65" t="s">
        <v>298</v>
      </c>
      <c r="C53" s="135">
        <v>1</v>
      </c>
      <c r="D53" s="136">
        <v>4</v>
      </c>
      <c r="E53" s="136">
        <v>6.48</v>
      </c>
      <c r="F53" s="137">
        <v>2</v>
      </c>
      <c r="G53" s="68">
        <v>0.1134</v>
      </c>
      <c r="H53" s="83">
        <v>2</v>
      </c>
      <c r="I53" s="65">
        <v>0</v>
      </c>
      <c r="J53" s="83">
        <v>2</v>
      </c>
      <c r="K53" s="65" t="s">
        <v>55</v>
      </c>
      <c r="L53" s="83">
        <v>1</v>
      </c>
      <c r="M53" s="136" t="s">
        <v>55</v>
      </c>
      <c r="N53" s="83">
        <v>1</v>
      </c>
      <c r="O53" s="66">
        <v>1</v>
      </c>
      <c r="P53" s="65">
        <v>3</v>
      </c>
      <c r="Q53" s="68">
        <v>0.8286</v>
      </c>
      <c r="R53" s="136">
        <v>3</v>
      </c>
      <c r="S53" s="66">
        <v>1</v>
      </c>
      <c r="T53" s="136">
        <v>10</v>
      </c>
      <c r="U53" s="66">
        <v>1</v>
      </c>
      <c r="V53" s="65">
        <v>5</v>
      </c>
      <c r="W53" s="66">
        <v>0.46</v>
      </c>
      <c r="X53" s="65">
        <v>2.3</v>
      </c>
      <c r="Y53" s="65">
        <v>0.24</v>
      </c>
      <c r="Z53" s="65">
        <v>3.9</v>
      </c>
      <c r="AA53" s="65" t="s">
        <v>299</v>
      </c>
      <c r="AB53" s="83">
        <v>2</v>
      </c>
      <c r="AC53" s="66">
        <v>1</v>
      </c>
      <c r="AD53" s="136">
        <v>2</v>
      </c>
      <c r="AE53" s="84">
        <v>1</v>
      </c>
      <c r="AF53" s="83">
        <v>2</v>
      </c>
      <c r="AG53" s="66">
        <v>1</v>
      </c>
      <c r="AH53" s="83">
        <v>10</v>
      </c>
      <c r="AI53" s="66">
        <v>1</v>
      </c>
      <c r="AJ53" s="136">
        <v>8</v>
      </c>
      <c r="AK53" s="66">
        <v>1</v>
      </c>
      <c r="AL53" s="176">
        <v>6</v>
      </c>
      <c r="AM53" s="65" t="s">
        <v>300</v>
      </c>
      <c r="AN53" s="136">
        <v>3</v>
      </c>
      <c r="AO53" s="65" t="s">
        <v>301</v>
      </c>
      <c r="AP53" s="83">
        <v>3</v>
      </c>
      <c r="AQ53" s="66">
        <v>1</v>
      </c>
      <c r="AR53" s="83">
        <v>3</v>
      </c>
      <c r="AS53" s="65" t="s">
        <v>302</v>
      </c>
      <c r="AT53" s="83">
        <v>3</v>
      </c>
      <c r="AU53" s="65" t="s">
        <v>55</v>
      </c>
      <c r="AV53" s="83">
        <v>4</v>
      </c>
      <c r="AW53" s="65" t="s">
        <v>303</v>
      </c>
      <c r="AX53" s="83">
        <v>2</v>
      </c>
      <c r="AY53" s="65" t="s">
        <v>304</v>
      </c>
      <c r="AZ53" s="83">
        <v>1</v>
      </c>
      <c r="BA53" s="65" t="s">
        <v>305</v>
      </c>
      <c r="BB53" s="136">
        <v>1.8</v>
      </c>
      <c r="BC53" s="65" t="s">
        <v>67</v>
      </c>
      <c r="BD53" s="136">
        <v>0</v>
      </c>
      <c r="BE53" s="135" t="s">
        <v>64</v>
      </c>
      <c r="BF53" s="65"/>
      <c r="BG53" s="65" t="s">
        <v>306</v>
      </c>
      <c r="BH53" s="65">
        <v>2</v>
      </c>
      <c r="BI53" s="197">
        <f t="shared" si="6"/>
        <v>92</v>
      </c>
      <c r="BJ53" s="198" t="s">
        <v>65</v>
      </c>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row>
    <row r="54" s="7" customFormat="1" ht="30" customHeight="1" spans="1:243">
      <c r="A54" s="51">
        <v>10</v>
      </c>
      <c r="B54" s="39" t="s">
        <v>307</v>
      </c>
      <c r="C54" s="50"/>
      <c r="D54" s="41">
        <v>4</v>
      </c>
      <c r="E54" s="49"/>
      <c r="F54" s="41">
        <f>AVERAGE(F55:F63)</f>
        <v>1.82333333333333</v>
      </c>
      <c r="G54" s="50"/>
      <c r="H54" s="41">
        <f>AVERAGE(H55:H63)</f>
        <v>1.98888888888889</v>
      </c>
      <c r="I54" s="46"/>
      <c r="J54" s="41">
        <v>2</v>
      </c>
      <c r="K54" s="46"/>
      <c r="L54" s="41">
        <v>1</v>
      </c>
      <c r="M54" s="46"/>
      <c r="N54" s="41">
        <v>1</v>
      </c>
      <c r="O54" s="45"/>
      <c r="P54" s="41">
        <v>3</v>
      </c>
      <c r="Q54" s="45"/>
      <c r="R54" s="41">
        <v>3</v>
      </c>
      <c r="S54" s="45"/>
      <c r="T54" s="41">
        <v>10</v>
      </c>
      <c r="U54" s="45"/>
      <c r="V54" s="49">
        <v>5</v>
      </c>
      <c r="W54" s="50"/>
      <c r="X54" s="41">
        <f>AVERAGE(X55:X63)</f>
        <v>3.26777777777778</v>
      </c>
      <c r="Y54" s="49"/>
      <c r="Z54" s="172">
        <v>4</v>
      </c>
      <c r="AA54" s="46"/>
      <c r="AB54" s="41">
        <f>AVERAGE(AB55:AB63)</f>
        <v>1.51111111111111</v>
      </c>
      <c r="AC54" s="50"/>
      <c r="AD54" s="41">
        <v>2</v>
      </c>
      <c r="AE54" s="50"/>
      <c r="AF54" s="41">
        <v>1.78</v>
      </c>
      <c r="AG54" s="45"/>
      <c r="AH54" s="41">
        <v>10</v>
      </c>
      <c r="AI54" s="50"/>
      <c r="AJ54" s="41">
        <v>8</v>
      </c>
      <c r="AK54" s="45"/>
      <c r="AL54" s="41">
        <v>5.27</v>
      </c>
      <c r="AM54" s="46"/>
      <c r="AN54" s="41">
        <f>AVERAGE(AN55:AN63)</f>
        <v>2.66666666666667</v>
      </c>
      <c r="AO54" s="46"/>
      <c r="AP54" s="41">
        <f>AVERAGE(AP55:AP63)</f>
        <v>2.66666666666667</v>
      </c>
      <c r="AQ54" s="45"/>
      <c r="AR54" s="41">
        <v>2.86</v>
      </c>
      <c r="AS54" s="46"/>
      <c r="AT54" s="41">
        <v>3</v>
      </c>
      <c r="AU54" s="46"/>
      <c r="AV54" s="41">
        <f>AVERAGE(AV55:AV63)</f>
        <v>3.55555555555556</v>
      </c>
      <c r="AW54" s="46"/>
      <c r="AX54" s="41">
        <v>2.89</v>
      </c>
      <c r="AY54" s="46"/>
      <c r="AZ54" s="41">
        <f>AVERAGE(AZ55:AZ63)</f>
        <v>1.08888888888889</v>
      </c>
      <c r="BA54" s="46"/>
      <c r="BB54" s="41">
        <f>AVERAGE(BB55:BB63)</f>
        <v>1.53333333333333</v>
      </c>
      <c r="BC54" s="46" t="s">
        <v>67</v>
      </c>
      <c r="BD54" s="41">
        <v>0.67</v>
      </c>
      <c r="BE54" s="50"/>
      <c r="BF54" s="41">
        <v>0</v>
      </c>
      <c r="BG54" s="46"/>
      <c r="BH54" s="41"/>
      <c r="BI54" s="168">
        <f t="shared" si="6"/>
        <v>89.5722222222222</v>
      </c>
      <c r="BJ54" s="191" t="s">
        <v>65</v>
      </c>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row>
    <row r="55" s="13" customFormat="1" ht="30" customHeight="1" spans="1:62">
      <c r="A55" s="53"/>
      <c r="B55" s="69" t="s">
        <v>308</v>
      </c>
      <c r="C55" s="55">
        <v>1</v>
      </c>
      <c r="D55" s="69">
        <v>4</v>
      </c>
      <c r="E55" s="95">
        <v>8.03</v>
      </c>
      <c r="F55" s="54">
        <v>2</v>
      </c>
      <c r="G55" s="129">
        <v>0.0839</v>
      </c>
      <c r="H55" s="95">
        <v>2</v>
      </c>
      <c r="I55" s="69">
        <v>0</v>
      </c>
      <c r="J55" s="69">
        <v>2</v>
      </c>
      <c r="K55" s="69" t="s">
        <v>55</v>
      </c>
      <c r="L55" s="69">
        <v>1</v>
      </c>
      <c r="M55" s="69" t="s">
        <v>55</v>
      </c>
      <c r="N55" s="69">
        <v>1</v>
      </c>
      <c r="O55" s="55">
        <v>1</v>
      </c>
      <c r="P55" s="69">
        <v>3</v>
      </c>
      <c r="Q55" s="129">
        <v>0.8118</v>
      </c>
      <c r="R55" s="54">
        <v>3</v>
      </c>
      <c r="S55" s="55">
        <v>1</v>
      </c>
      <c r="T55" s="69">
        <v>10</v>
      </c>
      <c r="U55" s="55">
        <v>1</v>
      </c>
      <c r="V55" s="69">
        <v>5</v>
      </c>
      <c r="W55" s="94">
        <v>0.2835</v>
      </c>
      <c r="X55" s="54">
        <v>1.4</v>
      </c>
      <c r="Y55" s="55">
        <v>0</v>
      </c>
      <c r="Z55" s="57">
        <v>4</v>
      </c>
      <c r="AA55" s="69" t="s">
        <v>309</v>
      </c>
      <c r="AB55" s="69">
        <v>1.2</v>
      </c>
      <c r="AC55" s="55">
        <v>1</v>
      </c>
      <c r="AD55" s="69">
        <v>2</v>
      </c>
      <c r="AE55" s="55">
        <v>1</v>
      </c>
      <c r="AF55" s="69">
        <v>2</v>
      </c>
      <c r="AG55" s="55">
        <v>1</v>
      </c>
      <c r="AH55" s="69">
        <v>10</v>
      </c>
      <c r="AI55" s="55">
        <v>1</v>
      </c>
      <c r="AJ55" s="69">
        <v>8</v>
      </c>
      <c r="AK55" s="129">
        <v>0.7333</v>
      </c>
      <c r="AL55" s="54">
        <v>4.4</v>
      </c>
      <c r="AM55" s="54" t="s">
        <v>310</v>
      </c>
      <c r="AN55" s="54">
        <v>3</v>
      </c>
      <c r="AO55" s="69" t="s">
        <v>310</v>
      </c>
      <c r="AP55" s="69">
        <v>3</v>
      </c>
      <c r="AQ55" s="129">
        <v>0.5746</v>
      </c>
      <c r="AR55" s="54">
        <v>1.72</v>
      </c>
      <c r="AS55" s="69" t="s">
        <v>310</v>
      </c>
      <c r="AT55" s="54">
        <v>3</v>
      </c>
      <c r="AU55" s="54" t="s">
        <v>67</v>
      </c>
      <c r="AV55" s="54">
        <v>0</v>
      </c>
      <c r="AW55" s="69" t="s">
        <v>311</v>
      </c>
      <c r="AX55" s="69">
        <v>4</v>
      </c>
      <c r="AY55" s="69" t="s">
        <v>97</v>
      </c>
      <c r="AZ55" s="69">
        <v>0</v>
      </c>
      <c r="BA55" s="54" t="s">
        <v>310</v>
      </c>
      <c r="BB55" s="127">
        <v>2</v>
      </c>
      <c r="BC55" s="54" t="s">
        <v>67</v>
      </c>
      <c r="BD55" s="54">
        <v>0</v>
      </c>
      <c r="BE55" s="126" t="s">
        <v>64</v>
      </c>
      <c r="BF55" s="69"/>
      <c r="BG55" s="126" t="s">
        <v>64</v>
      </c>
      <c r="BH55" s="69"/>
      <c r="BI55" s="193">
        <f t="shared" si="6"/>
        <v>82.72</v>
      </c>
      <c r="BJ55" s="194" t="s">
        <v>113</v>
      </c>
    </row>
    <row r="56" s="13" customFormat="1" ht="30" customHeight="1" spans="1:62">
      <c r="A56" s="59"/>
      <c r="B56" s="76" t="s">
        <v>312</v>
      </c>
      <c r="C56" s="81">
        <v>1</v>
      </c>
      <c r="D56" s="76">
        <v>4</v>
      </c>
      <c r="E56" s="76">
        <v>6.36</v>
      </c>
      <c r="F56" s="76">
        <v>2</v>
      </c>
      <c r="G56" s="110">
        <v>0.076</v>
      </c>
      <c r="H56" s="111">
        <v>1.9</v>
      </c>
      <c r="I56" s="76">
        <v>0</v>
      </c>
      <c r="J56" s="76">
        <v>2</v>
      </c>
      <c r="K56" s="76" t="s">
        <v>55</v>
      </c>
      <c r="L56" s="76">
        <v>1</v>
      </c>
      <c r="M56" s="76" t="s">
        <v>55</v>
      </c>
      <c r="N56" s="76">
        <v>1</v>
      </c>
      <c r="O56" s="81">
        <v>1</v>
      </c>
      <c r="P56" s="111">
        <v>3</v>
      </c>
      <c r="Q56" s="110">
        <v>0.78</v>
      </c>
      <c r="R56" s="76">
        <v>3</v>
      </c>
      <c r="S56" s="81">
        <v>1</v>
      </c>
      <c r="T56" s="76">
        <v>10</v>
      </c>
      <c r="U56" s="81">
        <v>1</v>
      </c>
      <c r="V56" s="76">
        <v>5</v>
      </c>
      <c r="W56" s="81">
        <v>0.15</v>
      </c>
      <c r="X56" s="76">
        <v>0.75</v>
      </c>
      <c r="Y56" s="81">
        <v>0</v>
      </c>
      <c r="Z56" s="111">
        <v>4</v>
      </c>
      <c r="AA56" s="76" t="s">
        <v>313</v>
      </c>
      <c r="AB56" s="76">
        <v>2</v>
      </c>
      <c r="AC56" s="81">
        <v>1</v>
      </c>
      <c r="AD56" s="76">
        <v>2</v>
      </c>
      <c r="AE56" s="81">
        <v>1</v>
      </c>
      <c r="AF56" s="76">
        <v>2</v>
      </c>
      <c r="AG56" s="81">
        <v>1</v>
      </c>
      <c r="AH56" s="76">
        <v>10</v>
      </c>
      <c r="AI56" s="81">
        <v>1</v>
      </c>
      <c r="AJ56" s="76">
        <v>8</v>
      </c>
      <c r="AK56" s="110">
        <v>0.1667</v>
      </c>
      <c r="AL56" s="76">
        <v>1</v>
      </c>
      <c r="AM56" s="76" t="s">
        <v>314</v>
      </c>
      <c r="AN56" s="76">
        <v>3</v>
      </c>
      <c r="AO56" s="76" t="s">
        <v>315</v>
      </c>
      <c r="AP56" s="76">
        <v>4</v>
      </c>
      <c r="AQ56" s="81">
        <v>1</v>
      </c>
      <c r="AR56" s="76">
        <v>3</v>
      </c>
      <c r="AS56" s="76" t="s">
        <v>316</v>
      </c>
      <c r="AT56" s="76">
        <v>3</v>
      </c>
      <c r="AU56" s="76" t="s">
        <v>55</v>
      </c>
      <c r="AV56" s="76">
        <v>4</v>
      </c>
      <c r="AW56" s="76" t="s">
        <v>317</v>
      </c>
      <c r="AX56" s="76">
        <v>4</v>
      </c>
      <c r="AY56" s="76" t="s">
        <v>318</v>
      </c>
      <c r="AZ56" s="76">
        <v>0</v>
      </c>
      <c r="BA56" s="76" t="s">
        <v>319</v>
      </c>
      <c r="BB56" s="132">
        <v>2</v>
      </c>
      <c r="BC56" s="76" t="s">
        <v>67</v>
      </c>
      <c r="BD56" s="76">
        <v>0</v>
      </c>
      <c r="BE56" s="131" t="s">
        <v>64</v>
      </c>
      <c r="BF56" s="76"/>
      <c r="BG56" s="131" t="s">
        <v>64</v>
      </c>
      <c r="BH56" s="76"/>
      <c r="BI56" s="195">
        <f t="shared" si="6"/>
        <v>85.65</v>
      </c>
      <c r="BJ56" s="196" t="s">
        <v>113</v>
      </c>
    </row>
    <row r="57" s="13" customFormat="1" ht="30" customHeight="1" spans="1:62">
      <c r="A57" s="59"/>
      <c r="B57" s="76" t="s">
        <v>320</v>
      </c>
      <c r="C57" s="81">
        <v>1</v>
      </c>
      <c r="D57" s="76">
        <v>4</v>
      </c>
      <c r="E57" s="74">
        <v>9.04</v>
      </c>
      <c r="F57" s="111">
        <v>2</v>
      </c>
      <c r="G57" s="110">
        <v>0.1387</v>
      </c>
      <c r="H57" s="111">
        <v>2</v>
      </c>
      <c r="I57" s="76">
        <v>0</v>
      </c>
      <c r="J57" s="76">
        <v>2</v>
      </c>
      <c r="K57" s="76" t="s">
        <v>55</v>
      </c>
      <c r="L57" s="76">
        <v>1</v>
      </c>
      <c r="M57" s="76" t="s">
        <v>55</v>
      </c>
      <c r="N57" s="76">
        <v>1</v>
      </c>
      <c r="O57" s="81">
        <v>1</v>
      </c>
      <c r="P57" s="111">
        <v>3</v>
      </c>
      <c r="Q57" s="81">
        <v>0.92</v>
      </c>
      <c r="R57" s="76">
        <v>3</v>
      </c>
      <c r="S57" s="81">
        <v>1</v>
      </c>
      <c r="T57" s="76">
        <v>10</v>
      </c>
      <c r="U57" s="81">
        <v>1</v>
      </c>
      <c r="V57" s="76">
        <v>5</v>
      </c>
      <c r="W57" s="81">
        <v>1</v>
      </c>
      <c r="X57" s="111">
        <v>5</v>
      </c>
      <c r="Y57" s="81">
        <v>0</v>
      </c>
      <c r="Z57" s="111">
        <v>4</v>
      </c>
      <c r="AA57" s="76" t="s">
        <v>309</v>
      </c>
      <c r="AB57" s="76">
        <v>1.2</v>
      </c>
      <c r="AC57" s="81">
        <v>1</v>
      </c>
      <c r="AD57" s="76">
        <v>2</v>
      </c>
      <c r="AE57" s="76">
        <v>0</v>
      </c>
      <c r="AF57" s="76">
        <v>0</v>
      </c>
      <c r="AG57" s="81">
        <v>1</v>
      </c>
      <c r="AH57" s="76">
        <v>10</v>
      </c>
      <c r="AI57" s="81">
        <v>1</v>
      </c>
      <c r="AJ57" s="111">
        <v>8</v>
      </c>
      <c r="AK57" s="81">
        <v>1</v>
      </c>
      <c r="AL57" s="76">
        <v>6</v>
      </c>
      <c r="AM57" s="76" t="s">
        <v>314</v>
      </c>
      <c r="AN57" s="76">
        <v>3</v>
      </c>
      <c r="AO57" s="76" t="s">
        <v>108</v>
      </c>
      <c r="AP57" s="76">
        <v>0</v>
      </c>
      <c r="AQ57" s="81">
        <v>1</v>
      </c>
      <c r="AR57" s="76">
        <v>3</v>
      </c>
      <c r="AS57" s="76" t="s">
        <v>321</v>
      </c>
      <c r="AT57" s="76">
        <v>3</v>
      </c>
      <c r="AU57" s="76" t="s">
        <v>55</v>
      </c>
      <c r="AV57" s="76">
        <v>4</v>
      </c>
      <c r="AW57" s="76" t="s">
        <v>321</v>
      </c>
      <c r="AX57" s="76">
        <v>2</v>
      </c>
      <c r="AY57" s="76" t="s">
        <v>322</v>
      </c>
      <c r="AZ57" s="76">
        <v>1</v>
      </c>
      <c r="BA57" s="76" t="s">
        <v>67</v>
      </c>
      <c r="BB57" s="76">
        <v>0</v>
      </c>
      <c r="BC57" s="76" t="s">
        <v>55</v>
      </c>
      <c r="BD57" s="76">
        <v>2</v>
      </c>
      <c r="BE57" s="131" t="s">
        <v>64</v>
      </c>
      <c r="BF57" s="76"/>
      <c r="BG57" s="131" t="s">
        <v>64</v>
      </c>
      <c r="BH57" s="76"/>
      <c r="BI57" s="195">
        <f t="shared" si="6"/>
        <v>87.2</v>
      </c>
      <c r="BJ57" s="196" t="s">
        <v>113</v>
      </c>
    </row>
    <row r="58" s="13" customFormat="1" ht="30" customHeight="1" spans="1:62">
      <c r="A58" s="59"/>
      <c r="B58" s="76" t="s">
        <v>323</v>
      </c>
      <c r="C58" s="81">
        <v>1</v>
      </c>
      <c r="D58" s="76">
        <v>4</v>
      </c>
      <c r="E58" s="74">
        <v>8.1</v>
      </c>
      <c r="F58" s="111">
        <v>2</v>
      </c>
      <c r="G58" s="110">
        <v>0.152</v>
      </c>
      <c r="H58" s="111">
        <v>2</v>
      </c>
      <c r="I58" s="76">
        <v>0</v>
      </c>
      <c r="J58" s="111">
        <v>2</v>
      </c>
      <c r="K58" s="111" t="s">
        <v>55</v>
      </c>
      <c r="L58" s="111">
        <v>1</v>
      </c>
      <c r="M58" s="76" t="s">
        <v>55</v>
      </c>
      <c r="N58" s="150">
        <v>1</v>
      </c>
      <c r="O58" s="81">
        <v>1</v>
      </c>
      <c r="P58" s="111">
        <v>3</v>
      </c>
      <c r="Q58" s="81">
        <v>0.93</v>
      </c>
      <c r="R58" s="111">
        <v>3</v>
      </c>
      <c r="S58" s="81">
        <v>1</v>
      </c>
      <c r="T58" s="76">
        <v>10</v>
      </c>
      <c r="U58" s="81">
        <v>1</v>
      </c>
      <c r="V58" s="76">
        <v>5</v>
      </c>
      <c r="W58" s="81">
        <v>1</v>
      </c>
      <c r="X58" s="111">
        <v>5</v>
      </c>
      <c r="Y58" s="81">
        <v>0</v>
      </c>
      <c r="Z58" s="111">
        <v>4</v>
      </c>
      <c r="AA58" s="76" t="s">
        <v>324</v>
      </c>
      <c r="AB58" s="76">
        <v>2</v>
      </c>
      <c r="AC58" s="81">
        <v>1</v>
      </c>
      <c r="AD58" s="76">
        <v>2</v>
      </c>
      <c r="AE58" s="81">
        <v>1</v>
      </c>
      <c r="AF58" s="76">
        <v>2</v>
      </c>
      <c r="AG58" s="81">
        <v>1</v>
      </c>
      <c r="AH58" s="76">
        <v>10</v>
      </c>
      <c r="AI58" s="81">
        <v>1</v>
      </c>
      <c r="AJ58" s="111">
        <v>8</v>
      </c>
      <c r="AK58" s="81">
        <v>1</v>
      </c>
      <c r="AL58" s="76">
        <v>6</v>
      </c>
      <c r="AM58" s="76" t="s">
        <v>314</v>
      </c>
      <c r="AN58" s="76">
        <v>3</v>
      </c>
      <c r="AO58" s="76" t="s">
        <v>325</v>
      </c>
      <c r="AP58" s="76">
        <v>2</v>
      </c>
      <c r="AQ58" s="81">
        <v>1</v>
      </c>
      <c r="AR58" s="76">
        <v>3</v>
      </c>
      <c r="AS58" s="76" t="s">
        <v>321</v>
      </c>
      <c r="AT58" s="60">
        <v>3</v>
      </c>
      <c r="AU58" s="76" t="s">
        <v>55</v>
      </c>
      <c r="AV58" s="76">
        <v>4</v>
      </c>
      <c r="AW58" s="76" t="s">
        <v>321</v>
      </c>
      <c r="AX58" s="76">
        <v>2</v>
      </c>
      <c r="AY58" s="76" t="s">
        <v>326</v>
      </c>
      <c r="AZ58" s="60">
        <v>1.8</v>
      </c>
      <c r="BA58" s="76" t="s">
        <v>327</v>
      </c>
      <c r="BB58" s="60">
        <v>2</v>
      </c>
      <c r="BC58" s="76" t="s">
        <v>55</v>
      </c>
      <c r="BD58" s="111">
        <v>2</v>
      </c>
      <c r="BE58" s="131" t="s">
        <v>64</v>
      </c>
      <c r="BF58" s="76"/>
      <c r="BG58" s="131" t="s">
        <v>64</v>
      </c>
      <c r="BH58" s="76"/>
      <c r="BI58" s="195">
        <f t="shared" si="6"/>
        <v>94.8</v>
      </c>
      <c r="BJ58" s="196" t="s">
        <v>65</v>
      </c>
    </row>
    <row r="59" s="13" customFormat="1" ht="30" customHeight="1" spans="1:62">
      <c r="A59" s="59"/>
      <c r="B59" s="76" t="s">
        <v>328</v>
      </c>
      <c r="C59" s="81">
        <v>1</v>
      </c>
      <c r="D59" s="76">
        <v>4</v>
      </c>
      <c r="E59" s="111">
        <v>5.9</v>
      </c>
      <c r="F59" s="76">
        <v>2</v>
      </c>
      <c r="G59" s="110">
        <v>0.106</v>
      </c>
      <c r="H59" s="111">
        <v>2</v>
      </c>
      <c r="I59" s="76">
        <v>0</v>
      </c>
      <c r="J59" s="76">
        <v>2</v>
      </c>
      <c r="K59" s="76" t="s">
        <v>55</v>
      </c>
      <c r="L59" s="76">
        <v>1</v>
      </c>
      <c r="M59" s="76" t="s">
        <v>55</v>
      </c>
      <c r="N59" s="76">
        <v>1</v>
      </c>
      <c r="O59" s="81">
        <v>1</v>
      </c>
      <c r="P59" s="111">
        <v>3</v>
      </c>
      <c r="Q59" s="81">
        <v>1</v>
      </c>
      <c r="R59" s="76">
        <v>3</v>
      </c>
      <c r="S59" s="81">
        <v>1</v>
      </c>
      <c r="T59" s="76">
        <v>10</v>
      </c>
      <c r="U59" s="81">
        <v>1</v>
      </c>
      <c r="V59" s="76">
        <v>5</v>
      </c>
      <c r="W59" s="81">
        <v>1</v>
      </c>
      <c r="X59" s="111">
        <v>5</v>
      </c>
      <c r="Y59" s="81">
        <v>0</v>
      </c>
      <c r="Z59" s="111">
        <v>4</v>
      </c>
      <c r="AA59" s="76" t="s">
        <v>329</v>
      </c>
      <c r="AB59" s="76">
        <v>2</v>
      </c>
      <c r="AC59" s="81">
        <v>1</v>
      </c>
      <c r="AD59" s="76">
        <v>2</v>
      </c>
      <c r="AE59" s="81">
        <v>1</v>
      </c>
      <c r="AF59" s="76">
        <v>2</v>
      </c>
      <c r="AG59" s="81">
        <v>1</v>
      </c>
      <c r="AH59" s="76">
        <v>10</v>
      </c>
      <c r="AI59" s="81">
        <v>1</v>
      </c>
      <c r="AJ59" s="76">
        <v>8</v>
      </c>
      <c r="AK59" s="81">
        <v>1</v>
      </c>
      <c r="AL59" s="76">
        <v>6</v>
      </c>
      <c r="AM59" s="76" t="s">
        <v>88</v>
      </c>
      <c r="AN59" s="76">
        <v>2</v>
      </c>
      <c r="AO59" s="76" t="s">
        <v>330</v>
      </c>
      <c r="AP59" s="76">
        <v>2</v>
      </c>
      <c r="AQ59" s="81">
        <v>1</v>
      </c>
      <c r="AR59" s="76">
        <v>3</v>
      </c>
      <c r="AS59" s="76" t="s">
        <v>321</v>
      </c>
      <c r="AT59" s="60">
        <v>3</v>
      </c>
      <c r="AU59" s="76" t="s">
        <v>55</v>
      </c>
      <c r="AV59" s="76">
        <v>4</v>
      </c>
      <c r="AW59" s="76" t="s">
        <v>321</v>
      </c>
      <c r="AX59" s="76">
        <v>2</v>
      </c>
      <c r="AY59" s="60" t="s">
        <v>55</v>
      </c>
      <c r="AZ59" s="60">
        <v>1</v>
      </c>
      <c r="BA59" s="76" t="s">
        <v>331</v>
      </c>
      <c r="BB59" s="76">
        <v>1</v>
      </c>
      <c r="BC59" s="76" t="s">
        <v>55</v>
      </c>
      <c r="BD59" s="76">
        <v>2</v>
      </c>
      <c r="BE59" s="131" t="s">
        <v>64</v>
      </c>
      <c r="BF59" s="76"/>
      <c r="BG59" s="131" t="s">
        <v>64</v>
      </c>
      <c r="BH59" s="76"/>
      <c r="BI59" s="195">
        <f t="shared" si="6"/>
        <v>92</v>
      </c>
      <c r="BJ59" s="196" t="s">
        <v>65</v>
      </c>
    </row>
    <row r="60" s="13" customFormat="1" ht="30" customHeight="1" spans="1:62">
      <c r="A60" s="59"/>
      <c r="B60" s="76" t="s">
        <v>332</v>
      </c>
      <c r="C60" s="81">
        <v>1</v>
      </c>
      <c r="D60" s="76">
        <v>4</v>
      </c>
      <c r="E60" s="76">
        <v>8.816</v>
      </c>
      <c r="F60" s="76">
        <v>2</v>
      </c>
      <c r="G60" s="81">
        <v>0.16</v>
      </c>
      <c r="H60" s="111">
        <v>2</v>
      </c>
      <c r="I60" s="76">
        <v>0</v>
      </c>
      <c r="J60" s="76">
        <v>2</v>
      </c>
      <c r="K60" s="76" t="s">
        <v>55</v>
      </c>
      <c r="L60" s="76">
        <v>1</v>
      </c>
      <c r="M60" s="76" t="s">
        <v>55</v>
      </c>
      <c r="N60" s="76">
        <v>1</v>
      </c>
      <c r="O60" s="81">
        <v>1</v>
      </c>
      <c r="P60" s="111">
        <v>3</v>
      </c>
      <c r="Q60" s="81">
        <v>0.9</v>
      </c>
      <c r="R60" s="76">
        <v>3</v>
      </c>
      <c r="S60" s="81">
        <v>1</v>
      </c>
      <c r="T60" s="76">
        <v>10</v>
      </c>
      <c r="U60" s="81">
        <v>1</v>
      </c>
      <c r="V60" s="76">
        <v>5</v>
      </c>
      <c r="W60" s="81">
        <v>0.14</v>
      </c>
      <c r="X60" s="111">
        <v>0.7</v>
      </c>
      <c r="Y60" s="81">
        <v>0</v>
      </c>
      <c r="Z60" s="111">
        <v>4</v>
      </c>
      <c r="AA60" s="76" t="s">
        <v>333</v>
      </c>
      <c r="AB60" s="76">
        <v>2</v>
      </c>
      <c r="AC60" s="81">
        <v>1</v>
      </c>
      <c r="AD60" s="76">
        <v>2</v>
      </c>
      <c r="AE60" s="81">
        <v>1</v>
      </c>
      <c r="AF60" s="76">
        <v>2</v>
      </c>
      <c r="AG60" s="81">
        <v>1</v>
      </c>
      <c r="AH60" s="76">
        <v>10</v>
      </c>
      <c r="AI60" s="81">
        <v>1</v>
      </c>
      <c r="AJ60" s="76">
        <v>8</v>
      </c>
      <c r="AK60" s="81">
        <v>1</v>
      </c>
      <c r="AL60" s="76">
        <v>6</v>
      </c>
      <c r="AM60" s="76" t="s">
        <v>88</v>
      </c>
      <c r="AN60" s="76">
        <v>2</v>
      </c>
      <c r="AO60" s="76" t="s">
        <v>334</v>
      </c>
      <c r="AP60" s="76">
        <v>4</v>
      </c>
      <c r="AQ60" s="81">
        <v>1</v>
      </c>
      <c r="AR60" s="76">
        <v>3</v>
      </c>
      <c r="AS60" s="76" t="s">
        <v>335</v>
      </c>
      <c r="AT60" s="76">
        <v>3</v>
      </c>
      <c r="AU60" s="76" t="s">
        <v>55</v>
      </c>
      <c r="AV60" s="76">
        <v>4</v>
      </c>
      <c r="AW60" s="76" t="s">
        <v>336</v>
      </c>
      <c r="AX60" s="76">
        <v>4</v>
      </c>
      <c r="AY60" s="76" t="s">
        <v>337</v>
      </c>
      <c r="AZ60" s="76">
        <v>2</v>
      </c>
      <c r="BA60" s="76" t="s">
        <v>338</v>
      </c>
      <c r="BB60" s="76">
        <v>2</v>
      </c>
      <c r="BC60" s="76" t="s">
        <v>67</v>
      </c>
      <c r="BD60" s="76">
        <v>0</v>
      </c>
      <c r="BE60" s="131" t="s">
        <v>64</v>
      </c>
      <c r="BF60" s="76"/>
      <c r="BG60" s="131" t="s">
        <v>64</v>
      </c>
      <c r="BH60" s="76"/>
      <c r="BI60" s="195">
        <f t="shared" si="6"/>
        <v>91.7</v>
      </c>
      <c r="BJ60" s="196" t="s">
        <v>65</v>
      </c>
    </row>
    <row r="61" s="13" customFormat="1" ht="30" customHeight="1" spans="1:62">
      <c r="A61" s="59"/>
      <c r="B61" s="76" t="s">
        <v>339</v>
      </c>
      <c r="C61" s="81">
        <v>1</v>
      </c>
      <c r="D61" s="76">
        <v>4</v>
      </c>
      <c r="E61" s="111">
        <v>9.04</v>
      </c>
      <c r="F61" s="76">
        <v>2</v>
      </c>
      <c r="G61" s="110">
        <v>0.1621</v>
      </c>
      <c r="H61" s="111">
        <v>2</v>
      </c>
      <c r="I61" s="76">
        <v>0</v>
      </c>
      <c r="J61" s="76">
        <v>2</v>
      </c>
      <c r="K61" s="76" t="s">
        <v>55</v>
      </c>
      <c r="L61" s="76">
        <v>1</v>
      </c>
      <c r="M61" s="76" t="s">
        <v>55</v>
      </c>
      <c r="N61" s="76">
        <v>1</v>
      </c>
      <c r="O61" s="81">
        <v>1</v>
      </c>
      <c r="P61" s="111">
        <v>3</v>
      </c>
      <c r="Q61" s="110">
        <v>0.8862</v>
      </c>
      <c r="R61" s="76">
        <v>3</v>
      </c>
      <c r="S61" s="81">
        <v>1</v>
      </c>
      <c r="T61" s="76">
        <v>10</v>
      </c>
      <c r="U61" s="81">
        <v>1</v>
      </c>
      <c r="V61" s="76">
        <v>5</v>
      </c>
      <c r="W61" s="81">
        <v>1</v>
      </c>
      <c r="X61" s="111">
        <v>5</v>
      </c>
      <c r="Y61" s="81">
        <v>0</v>
      </c>
      <c r="Z61" s="111">
        <v>4</v>
      </c>
      <c r="AA61" s="60" t="s">
        <v>340</v>
      </c>
      <c r="AB61" s="76">
        <v>1.2</v>
      </c>
      <c r="AC61" s="81">
        <v>1</v>
      </c>
      <c r="AD61" s="76">
        <v>2</v>
      </c>
      <c r="AE61" s="81">
        <v>1</v>
      </c>
      <c r="AF61" s="76">
        <v>2</v>
      </c>
      <c r="AG61" s="81">
        <v>1</v>
      </c>
      <c r="AH61" s="76">
        <v>10</v>
      </c>
      <c r="AI61" s="81">
        <v>1</v>
      </c>
      <c r="AJ61" s="76">
        <v>8</v>
      </c>
      <c r="AK61" s="81">
        <v>1</v>
      </c>
      <c r="AL61" s="76">
        <v>6</v>
      </c>
      <c r="AM61" s="76" t="s">
        <v>314</v>
      </c>
      <c r="AN61" s="111">
        <v>3</v>
      </c>
      <c r="AO61" s="81" t="s">
        <v>341</v>
      </c>
      <c r="AP61" s="111">
        <v>3</v>
      </c>
      <c r="AQ61" s="81">
        <v>1</v>
      </c>
      <c r="AR61" s="76">
        <v>3</v>
      </c>
      <c r="AS61" s="76" t="s">
        <v>342</v>
      </c>
      <c r="AT61" s="76">
        <v>3</v>
      </c>
      <c r="AU61" s="76" t="s">
        <v>55</v>
      </c>
      <c r="AV61" s="76">
        <v>4</v>
      </c>
      <c r="AW61" s="76" t="s">
        <v>343</v>
      </c>
      <c r="AX61" s="76">
        <v>2</v>
      </c>
      <c r="AY61" s="76" t="s">
        <v>344</v>
      </c>
      <c r="AZ61" s="76">
        <v>2</v>
      </c>
      <c r="BA61" s="76" t="s">
        <v>345</v>
      </c>
      <c r="BB61" s="76">
        <v>2</v>
      </c>
      <c r="BC61" s="76" t="s">
        <v>67</v>
      </c>
      <c r="BD61" s="76">
        <v>0</v>
      </c>
      <c r="BE61" s="131" t="s">
        <v>64</v>
      </c>
      <c r="BF61" s="76"/>
      <c r="BG61" s="131" t="s">
        <v>64</v>
      </c>
      <c r="BH61" s="76"/>
      <c r="BI61" s="195">
        <f t="shared" si="6"/>
        <v>93.2</v>
      </c>
      <c r="BJ61" s="196" t="s">
        <v>65</v>
      </c>
    </row>
    <row r="62" s="13" customFormat="1" ht="30" customHeight="1" spans="1:62">
      <c r="A62" s="59"/>
      <c r="B62" s="60" t="s">
        <v>346</v>
      </c>
      <c r="C62" s="61">
        <v>1</v>
      </c>
      <c r="D62" s="60">
        <v>4</v>
      </c>
      <c r="E62" s="62">
        <v>3.3</v>
      </c>
      <c r="F62" s="60">
        <v>1.27</v>
      </c>
      <c r="G62" s="63">
        <v>0.15</v>
      </c>
      <c r="H62" s="62">
        <v>2</v>
      </c>
      <c r="I62" s="60">
        <v>0</v>
      </c>
      <c r="J62" s="60">
        <v>2</v>
      </c>
      <c r="K62" s="60" t="s">
        <v>55</v>
      </c>
      <c r="L62" s="60">
        <v>1</v>
      </c>
      <c r="M62" s="60" t="s">
        <v>55</v>
      </c>
      <c r="N62" s="60">
        <v>1</v>
      </c>
      <c r="O62" s="61">
        <v>1</v>
      </c>
      <c r="P62" s="62">
        <v>3</v>
      </c>
      <c r="Q62" s="61">
        <v>0.9</v>
      </c>
      <c r="R62" s="60">
        <v>3</v>
      </c>
      <c r="S62" s="61">
        <v>1</v>
      </c>
      <c r="T62" s="60">
        <v>10</v>
      </c>
      <c r="U62" s="61">
        <v>1</v>
      </c>
      <c r="V62" s="60">
        <v>5</v>
      </c>
      <c r="W62" s="61">
        <v>0.51</v>
      </c>
      <c r="X62" s="62">
        <v>2.6</v>
      </c>
      <c r="Y62" s="81">
        <v>0</v>
      </c>
      <c r="Z62" s="62">
        <v>4</v>
      </c>
      <c r="AA62" s="60" t="s">
        <v>347</v>
      </c>
      <c r="AB62" s="60">
        <v>1</v>
      </c>
      <c r="AC62" s="81">
        <v>1</v>
      </c>
      <c r="AD62" s="60">
        <v>2</v>
      </c>
      <c r="AE62" s="81">
        <v>1</v>
      </c>
      <c r="AF62" s="60">
        <v>2</v>
      </c>
      <c r="AG62" s="61">
        <v>1</v>
      </c>
      <c r="AH62" s="60">
        <v>10</v>
      </c>
      <c r="AI62" s="61">
        <v>1</v>
      </c>
      <c r="AJ62" s="60">
        <v>8</v>
      </c>
      <c r="AK62" s="61">
        <v>1</v>
      </c>
      <c r="AL62" s="60">
        <v>6</v>
      </c>
      <c r="AM62" s="60" t="s">
        <v>348</v>
      </c>
      <c r="AN62" s="60">
        <v>3</v>
      </c>
      <c r="AO62" s="60" t="s">
        <v>349</v>
      </c>
      <c r="AP62" s="60">
        <v>4</v>
      </c>
      <c r="AQ62" s="61">
        <v>1</v>
      </c>
      <c r="AR62" s="60">
        <v>3</v>
      </c>
      <c r="AS62" s="60" t="s">
        <v>89</v>
      </c>
      <c r="AT62" s="60">
        <v>3</v>
      </c>
      <c r="AU62" s="60" t="s">
        <v>55</v>
      </c>
      <c r="AV62" s="60">
        <v>4</v>
      </c>
      <c r="AW62" s="60" t="s">
        <v>350</v>
      </c>
      <c r="AX62" s="60">
        <v>4</v>
      </c>
      <c r="AY62" s="60" t="s">
        <v>351</v>
      </c>
      <c r="AZ62" s="60">
        <v>2</v>
      </c>
      <c r="BA62" s="60" t="s">
        <v>352</v>
      </c>
      <c r="BB62" s="60">
        <v>1.8</v>
      </c>
      <c r="BC62" s="60" t="s">
        <v>67</v>
      </c>
      <c r="BD62" s="60">
        <v>0</v>
      </c>
      <c r="BE62" s="131" t="s">
        <v>64</v>
      </c>
      <c r="BF62" s="76"/>
      <c r="BG62" s="131" t="s">
        <v>64</v>
      </c>
      <c r="BH62" s="76"/>
      <c r="BI62" s="195">
        <f t="shared" si="6"/>
        <v>92.67</v>
      </c>
      <c r="BJ62" s="196" t="s">
        <v>65</v>
      </c>
    </row>
    <row r="63" s="13" customFormat="1" ht="30" customHeight="1" spans="1:62">
      <c r="A63" s="112"/>
      <c r="B63" s="138" t="s">
        <v>353</v>
      </c>
      <c r="C63" s="139">
        <v>1</v>
      </c>
      <c r="D63" s="138">
        <v>4</v>
      </c>
      <c r="E63" s="140">
        <v>2.96</v>
      </c>
      <c r="F63" s="138">
        <v>1.14</v>
      </c>
      <c r="G63" s="141">
        <v>0.16</v>
      </c>
      <c r="H63" s="140">
        <v>2</v>
      </c>
      <c r="I63" s="138">
        <v>0</v>
      </c>
      <c r="J63" s="138">
        <v>2</v>
      </c>
      <c r="K63" s="138" t="s">
        <v>55</v>
      </c>
      <c r="L63" s="138">
        <v>1</v>
      </c>
      <c r="M63" s="138" t="s">
        <v>55</v>
      </c>
      <c r="N63" s="138">
        <v>1</v>
      </c>
      <c r="O63" s="139">
        <v>1</v>
      </c>
      <c r="P63" s="138">
        <v>3</v>
      </c>
      <c r="Q63" s="139">
        <v>0.8333</v>
      </c>
      <c r="R63" s="138">
        <v>3</v>
      </c>
      <c r="S63" s="139">
        <v>1</v>
      </c>
      <c r="T63" s="138">
        <v>10</v>
      </c>
      <c r="U63" s="139">
        <v>1</v>
      </c>
      <c r="V63" s="138">
        <v>5</v>
      </c>
      <c r="W63" s="165">
        <v>0.7917</v>
      </c>
      <c r="X63" s="140">
        <v>3.96</v>
      </c>
      <c r="Y63" s="114">
        <v>0</v>
      </c>
      <c r="Z63" s="140">
        <v>4</v>
      </c>
      <c r="AA63" s="115" t="s">
        <v>131</v>
      </c>
      <c r="AB63" s="138">
        <v>1</v>
      </c>
      <c r="AC63" s="114">
        <v>1</v>
      </c>
      <c r="AD63" s="138">
        <v>2</v>
      </c>
      <c r="AE63" s="114">
        <v>1</v>
      </c>
      <c r="AF63" s="138">
        <v>2</v>
      </c>
      <c r="AG63" s="139">
        <v>1</v>
      </c>
      <c r="AH63" s="138">
        <v>10</v>
      </c>
      <c r="AI63" s="114">
        <v>1</v>
      </c>
      <c r="AJ63" s="138">
        <v>8</v>
      </c>
      <c r="AK63" s="139">
        <v>1</v>
      </c>
      <c r="AL63" s="138">
        <v>6</v>
      </c>
      <c r="AM63" s="115" t="s">
        <v>88</v>
      </c>
      <c r="AN63" s="138">
        <v>2</v>
      </c>
      <c r="AO63" s="138" t="s">
        <v>341</v>
      </c>
      <c r="AP63" s="138">
        <v>2</v>
      </c>
      <c r="AQ63" s="139">
        <v>1</v>
      </c>
      <c r="AR63" s="138">
        <v>3</v>
      </c>
      <c r="AS63" s="138" t="s">
        <v>89</v>
      </c>
      <c r="AT63" s="138">
        <v>3</v>
      </c>
      <c r="AU63" s="138" t="s">
        <v>55</v>
      </c>
      <c r="AV63" s="138">
        <v>4</v>
      </c>
      <c r="AW63" s="138" t="s">
        <v>354</v>
      </c>
      <c r="AX63" s="138">
        <v>2</v>
      </c>
      <c r="AY63" s="138" t="s">
        <v>97</v>
      </c>
      <c r="AZ63" s="138">
        <v>0</v>
      </c>
      <c r="BA63" s="138" t="s">
        <v>341</v>
      </c>
      <c r="BB63" s="138">
        <v>1</v>
      </c>
      <c r="BC63" s="138" t="s">
        <v>67</v>
      </c>
      <c r="BD63" s="138">
        <v>0</v>
      </c>
      <c r="BE63" s="165" t="s">
        <v>64</v>
      </c>
      <c r="BF63" s="115"/>
      <c r="BG63" s="165" t="s">
        <v>64</v>
      </c>
      <c r="BH63" s="115"/>
      <c r="BI63" s="204">
        <f t="shared" si="6"/>
        <v>86.1</v>
      </c>
      <c r="BJ63" s="199" t="s">
        <v>113</v>
      </c>
    </row>
    <row r="64" s="14" customFormat="1" ht="30" customHeight="1" spans="1:243">
      <c r="A64" s="88">
        <v>11</v>
      </c>
      <c r="B64" s="89" t="s">
        <v>355</v>
      </c>
      <c r="C64" s="90"/>
      <c r="D64" s="142">
        <v>4</v>
      </c>
      <c r="E64" s="41"/>
      <c r="F64" s="41">
        <v>1.83</v>
      </c>
      <c r="G64" s="143"/>
      <c r="H64" s="123">
        <f>AVERAGE(H65:H71)</f>
        <v>1.85285714285714</v>
      </c>
      <c r="I64" s="46"/>
      <c r="J64" s="151">
        <v>2</v>
      </c>
      <c r="K64" s="46"/>
      <c r="L64" s="151">
        <v>1</v>
      </c>
      <c r="M64" s="151"/>
      <c r="N64" s="151">
        <v>1</v>
      </c>
      <c r="O64" s="45"/>
      <c r="P64" s="151">
        <v>3</v>
      </c>
      <c r="Q64" s="166"/>
      <c r="R64" s="151">
        <v>3</v>
      </c>
      <c r="S64" s="45"/>
      <c r="T64" s="151">
        <v>10</v>
      </c>
      <c r="U64" s="50"/>
      <c r="V64" s="41">
        <f>AVERAGE(V65:V71)</f>
        <v>4.94285714285714</v>
      </c>
      <c r="W64" s="45"/>
      <c r="X64" s="49">
        <f>AVERAGE(X65:X71)</f>
        <v>4.4</v>
      </c>
      <c r="Y64" s="45"/>
      <c r="Z64" s="49">
        <v>3.8</v>
      </c>
      <c r="AA64" s="173"/>
      <c r="AB64" s="41">
        <v>1.86</v>
      </c>
      <c r="AC64" s="45"/>
      <c r="AD64" s="151">
        <v>2</v>
      </c>
      <c r="AE64" s="45"/>
      <c r="AF64" s="151">
        <v>2</v>
      </c>
      <c r="AG64" s="45"/>
      <c r="AH64" s="41">
        <v>9.71</v>
      </c>
      <c r="AI64" s="45"/>
      <c r="AJ64" s="46">
        <v>8</v>
      </c>
      <c r="AK64" s="50"/>
      <c r="AL64" s="41">
        <v>5.43</v>
      </c>
      <c r="AM64" s="46"/>
      <c r="AN64" s="41">
        <f>AVERAGE(AN65:AN71)</f>
        <v>2.42857142857143</v>
      </c>
      <c r="AO64" s="151"/>
      <c r="AP64" s="151">
        <v>4</v>
      </c>
      <c r="AQ64" s="90"/>
      <c r="AR64" s="151">
        <v>3</v>
      </c>
      <c r="AS64" s="151"/>
      <c r="AT64" s="41">
        <v>2.14</v>
      </c>
      <c r="AU64" s="151"/>
      <c r="AV64" s="151">
        <v>4</v>
      </c>
      <c r="AW64" s="151"/>
      <c r="AX64" s="41">
        <f>AVERAGE(AX65:AX71)</f>
        <v>2.14285714285714</v>
      </c>
      <c r="AY64" s="151"/>
      <c r="AZ64" s="41">
        <f>AVERAGE(AZ65:AZ71)</f>
        <v>1.35714285714286</v>
      </c>
      <c r="BA64" s="151"/>
      <c r="BB64" s="41">
        <f>AVERAGE(BB65:BB71)</f>
        <v>1.71428571428571</v>
      </c>
      <c r="BC64" s="151"/>
      <c r="BD64" s="41">
        <v>0.86</v>
      </c>
      <c r="BE64" s="151"/>
      <c r="BF64" s="151"/>
      <c r="BG64" s="151"/>
      <c r="BH64" s="151"/>
      <c r="BI64" s="168">
        <f t="shared" si="6"/>
        <v>91.4685714285714</v>
      </c>
      <c r="BJ64" s="191" t="s">
        <v>65</v>
      </c>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c r="IG64" s="13"/>
      <c r="IH64" s="13"/>
      <c r="II64" s="13"/>
    </row>
    <row r="65" s="13" customFormat="1" ht="30" customHeight="1" spans="1:62">
      <c r="A65" s="208"/>
      <c r="B65" s="106" t="s">
        <v>356</v>
      </c>
      <c r="C65" s="118">
        <v>1</v>
      </c>
      <c r="D65" s="106">
        <v>4</v>
      </c>
      <c r="E65" s="209">
        <v>7.18</v>
      </c>
      <c r="F65" s="106">
        <v>2</v>
      </c>
      <c r="G65" s="108">
        <v>0.118</v>
      </c>
      <c r="H65" s="106">
        <v>2</v>
      </c>
      <c r="I65" s="106">
        <v>0</v>
      </c>
      <c r="J65" s="106">
        <v>2</v>
      </c>
      <c r="K65" s="106" t="s">
        <v>55</v>
      </c>
      <c r="L65" s="106">
        <v>1</v>
      </c>
      <c r="M65" s="106" t="s">
        <v>55</v>
      </c>
      <c r="N65" s="106">
        <v>1</v>
      </c>
      <c r="O65" s="118">
        <v>1</v>
      </c>
      <c r="P65" s="106">
        <v>3</v>
      </c>
      <c r="Q65" s="108">
        <v>0.9874</v>
      </c>
      <c r="R65" s="106">
        <v>3</v>
      </c>
      <c r="S65" s="118">
        <v>1</v>
      </c>
      <c r="T65" s="106">
        <v>10</v>
      </c>
      <c r="U65" s="118">
        <v>1</v>
      </c>
      <c r="V65" s="106">
        <v>5</v>
      </c>
      <c r="W65" s="118">
        <v>0.99</v>
      </c>
      <c r="X65" s="106">
        <v>4.95</v>
      </c>
      <c r="Y65" s="118">
        <v>0.023</v>
      </c>
      <c r="Z65" s="106">
        <v>3.8</v>
      </c>
      <c r="AA65" s="256" t="s">
        <v>357</v>
      </c>
      <c r="AB65" s="106">
        <v>1</v>
      </c>
      <c r="AC65" s="118">
        <v>1</v>
      </c>
      <c r="AD65" s="106">
        <v>2</v>
      </c>
      <c r="AE65" s="118">
        <v>1</v>
      </c>
      <c r="AF65" s="106">
        <v>2</v>
      </c>
      <c r="AG65" s="118">
        <v>1</v>
      </c>
      <c r="AH65" s="106">
        <v>10</v>
      </c>
      <c r="AI65" s="118">
        <v>1</v>
      </c>
      <c r="AJ65" s="106">
        <v>8</v>
      </c>
      <c r="AK65" s="118">
        <v>1</v>
      </c>
      <c r="AL65" s="106">
        <v>6</v>
      </c>
      <c r="AM65" s="106" t="s">
        <v>88</v>
      </c>
      <c r="AN65" s="106">
        <v>2</v>
      </c>
      <c r="AO65" s="106" t="s">
        <v>358</v>
      </c>
      <c r="AP65" s="106">
        <v>4</v>
      </c>
      <c r="AQ65" s="105">
        <v>1</v>
      </c>
      <c r="AR65" s="106">
        <v>3</v>
      </c>
      <c r="AS65" s="106" t="s">
        <v>359</v>
      </c>
      <c r="AT65" s="106">
        <v>3</v>
      </c>
      <c r="AU65" s="106" t="s">
        <v>55</v>
      </c>
      <c r="AV65" s="106">
        <v>4</v>
      </c>
      <c r="AW65" s="106" t="s">
        <v>360</v>
      </c>
      <c r="AX65" s="106">
        <v>2</v>
      </c>
      <c r="AY65" s="106" t="s">
        <v>361</v>
      </c>
      <c r="AZ65" s="106">
        <v>1.4</v>
      </c>
      <c r="BA65" s="106" t="s">
        <v>362</v>
      </c>
      <c r="BB65" s="106">
        <v>1.5</v>
      </c>
      <c r="BC65" s="106" t="s">
        <v>55</v>
      </c>
      <c r="BD65" s="106">
        <v>2</v>
      </c>
      <c r="BE65" s="275" t="s">
        <v>64</v>
      </c>
      <c r="BF65" s="106"/>
      <c r="BG65" s="275" t="s">
        <v>64</v>
      </c>
      <c r="BH65" s="106"/>
      <c r="BI65" s="202">
        <f t="shared" si="6"/>
        <v>93.65</v>
      </c>
      <c r="BJ65" s="203" t="s">
        <v>65</v>
      </c>
    </row>
    <row r="66" s="13" customFormat="1" ht="30" customHeight="1" spans="1:62">
      <c r="A66" s="130"/>
      <c r="B66" s="60" t="s">
        <v>363</v>
      </c>
      <c r="C66" s="61">
        <v>1</v>
      </c>
      <c r="D66" s="60">
        <v>4</v>
      </c>
      <c r="E66" s="164">
        <v>5.5</v>
      </c>
      <c r="F66" s="60">
        <v>2</v>
      </c>
      <c r="G66" s="63">
        <v>0.1108</v>
      </c>
      <c r="H66" s="60">
        <v>2</v>
      </c>
      <c r="I66" s="60">
        <v>0</v>
      </c>
      <c r="J66" s="60">
        <v>2</v>
      </c>
      <c r="K66" s="60" t="s">
        <v>55</v>
      </c>
      <c r="L66" s="60">
        <v>1</v>
      </c>
      <c r="M66" s="60" t="s">
        <v>55</v>
      </c>
      <c r="N66" s="60">
        <v>1</v>
      </c>
      <c r="O66" s="61">
        <v>1</v>
      </c>
      <c r="P66" s="60">
        <v>3</v>
      </c>
      <c r="Q66" s="63">
        <v>1</v>
      </c>
      <c r="R66" s="60">
        <v>3</v>
      </c>
      <c r="S66" s="61">
        <v>1</v>
      </c>
      <c r="T66" s="60">
        <v>10</v>
      </c>
      <c r="U66" s="61">
        <v>1</v>
      </c>
      <c r="V66" s="60">
        <v>5</v>
      </c>
      <c r="W66" s="61">
        <v>1</v>
      </c>
      <c r="X66" s="60">
        <v>5</v>
      </c>
      <c r="Y66" s="62">
        <v>0</v>
      </c>
      <c r="Z66" s="60">
        <v>4</v>
      </c>
      <c r="AA66" s="257" t="s">
        <v>364</v>
      </c>
      <c r="AB66" s="60">
        <v>2</v>
      </c>
      <c r="AC66" s="81">
        <v>1</v>
      </c>
      <c r="AD66" s="60">
        <v>2</v>
      </c>
      <c r="AE66" s="81">
        <v>1</v>
      </c>
      <c r="AF66" s="60">
        <v>2</v>
      </c>
      <c r="AG66" s="61">
        <v>1</v>
      </c>
      <c r="AH66" s="60">
        <v>10</v>
      </c>
      <c r="AI66" s="61">
        <v>1</v>
      </c>
      <c r="AJ66" s="60">
        <v>8</v>
      </c>
      <c r="AK66" s="61">
        <v>1</v>
      </c>
      <c r="AL66" s="60">
        <v>6</v>
      </c>
      <c r="AM66" s="76" t="s">
        <v>365</v>
      </c>
      <c r="AN66" s="60">
        <v>2</v>
      </c>
      <c r="AO66" s="60" t="s">
        <v>365</v>
      </c>
      <c r="AP66" s="60">
        <v>4</v>
      </c>
      <c r="AQ66" s="61">
        <v>1</v>
      </c>
      <c r="AR66" s="60">
        <v>3</v>
      </c>
      <c r="AS66" s="267" t="s">
        <v>366</v>
      </c>
      <c r="AT66" s="60">
        <v>0</v>
      </c>
      <c r="AU66" s="60" t="s">
        <v>55</v>
      </c>
      <c r="AV66" s="60">
        <v>4</v>
      </c>
      <c r="AW66" s="60" t="s">
        <v>367</v>
      </c>
      <c r="AX66" s="60">
        <v>2</v>
      </c>
      <c r="AY66" s="271" t="s">
        <v>368</v>
      </c>
      <c r="AZ66" s="60">
        <v>0</v>
      </c>
      <c r="BA66" s="267" t="s">
        <v>369</v>
      </c>
      <c r="BB66" s="76">
        <v>1.8</v>
      </c>
      <c r="BC66" s="60" t="s">
        <v>55</v>
      </c>
      <c r="BD66" s="60">
        <v>2</v>
      </c>
      <c r="BE66" s="131" t="s">
        <v>64</v>
      </c>
      <c r="BF66" s="60"/>
      <c r="BG66" s="131" t="s">
        <v>64</v>
      </c>
      <c r="BH66" s="60"/>
      <c r="BI66" s="195">
        <f t="shared" si="6"/>
        <v>90.8</v>
      </c>
      <c r="BJ66" s="196" t="s">
        <v>65</v>
      </c>
    </row>
    <row r="67" s="13" customFormat="1" ht="30" customHeight="1" spans="1:62">
      <c r="A67" s="130"/>
      <c r="B67" s="60" t="s">
        <v>370</v>
      </c>
      <c r="C67" s="61">
        <v>1</v>
      </c>
      <c r="D67" s="60">
        <v>4</v>
      </c>
      <c r="E67" s="164">
        <v>2.17</v>
      </c>
      <c r="F67" s="60">
        <v>0.83</v>
      </c>
      <c r="G67" s="63">
        <v>0.041</v>
      </c>
      <c r="H67" s="60">
        <v>1.03</v>
      </c>
      <c r="I67" s="76">
        <v>0</v>
      </c>
      <c r="J67" s="76">
        <v>2</v>
      </c>
      <c r="K67" s="60" t="s">
        <v>55</v>
      </c>
      <c r="L67" s="60">
        <v>1</v>
      </c>
      <c r="M67" s="60" t="s">
        <v>55</v>
      </c>
      <c r="N67" s="60">
        <v>1</v>
      </c>
      <c r="O67" s="61">
        <v>1</v>
      </c>
      <c r="P67" s="60">
        <v>3</v>
      </c>
      <c r="Q67" s="63">
        <v>0.8996</v>
      </c>
      <c r="R67" s="60">
        <v>3</v>
      </c>
      <c r="S67" s="81">
        <v>1</v>
      </c>
      <c r="T67" s="76">
        <v>10</v>
      </c>
      <c r="U67" s="81">
        <v>1</v>
      </c>
      <c r="V67" s="76">
        <v>5</v>
      </c>
      <c r="W67" s="81">
        <v>1</v>
      </c>
      <c r="X67" s="76">
        <v>5</v>
      </c>
      <c r="Y67" s="62">
        <v>0</v>
      </c>
      <c r="Z67" s="60">
        <v>4</v>
      </c>
      <c r="AA67" s="257" t="s">
        <v>371</v>
      </c>
      <c r="AB67" s="60">
        <v>2</v>
      </c>
      <c r="AC67" s="81">
        <v>1</v>
      </c>
      <c r="AD67" s="62">
        <v>2</v>
      </c>
      <c r="AE67" s="81">
        <v>1</v>
      </c>
      <c r="AF67" s="76">
        <v>2</v>
      </c>
      <c r="AG67" s="61">
        <v>1</v>
      </c>
      <c r="AH67" s="60">
        <v>10</v>
      </c>
      <c r="AI67" s="61">
        <v>1</v>
      </c>
      <c r="AJ67" s="60">
        <v>8</v>
      </c>
      <c r="AK67" s="61">
        <v>1</v>
      </c>
      <c r="AL67" s="60">
        <v>6</v>
      </c>
      <c r="AM67" s="76" t="s">
        <v>372</v>
      </c>
      <c r="AN67" s="76">
        <v>2</v>
      </c>
      <c r="AO67" s="76" t="s">
        <v>373</v>
      </c>
      <c r="AP67" s="76">
        <v>4</v>
      </c>
      <c r="AQ67" s="81">
        <v>1</v>
      </c>
      <c r="AR67" s="76">
        <v>3</v>
      </c>
      <c r="AS67" s="76" t="s">
        <v>374</v>
      </c>
      <c r="AT67" s="76">
        <v>0</v>
      </c>
      <c r="AU67" s="76" t="s">
        <v>55</v>
      </c>
      <c r="AV67" s="76">
        <v>4</v>
      </c>
      <c r="AW67" s="60" t="s">
        <v>375</v>
      </c>
      <c r="AX67" s="60">
        <v>2</v>
      </c>
      <c r="AY67" s="60" t="s">
        <v>376</v>
      </c>
      <c r="AZ67" s="60">
        <v>1.8</v>
      </c>
      <c r="BA67" s="76" t="s">
        <v>377</v>
      </c>
      <c r="BB67" s="76">
        <v>1.5</v>
      </c>
      <c r="BC67" s="76" t="s">
        <v>374</v>
      </c>
      <c r="BD67" s="76">
        <v>0</v>
      </c>
      <c r="BE67" s="131" t="s">
        <v>64</v>
      </c>
      <c r="BF67" s="76"/>
      <c r="BG67" s="131" t="s">
        <v>64</v>
      </c>
      <c r="BH67" s="60"/>
      <c r="BI67" s="195">
        <f t="shared" si="6"/>
        <v>88.16</v>
      </c>
      <c r="BJ67" s="196" t="s">
        <v>113</v>
      </c>
    </row>
    <row r="68" s="13" customFormat="1" ht="30" customHeight="1" spans="1:62">
      <c r="A68" s="130"/>
      <c r="B68" s="60" t="s">
        <v>378</v>
      </c>
      <c r="C68" s="61">
        <v>1</v>
      </c>
      <c r="D68" s="60">
        <v>4</v>
      </c>
      <c r="E68" s="164">
        <v>6.98</v>
      </c>
      <c r="F68" s="60">
        <v>2</v>
      </c>
      <c r="G68" s="63">
        <v>0.11</v>
      </c>
      <c r="H68" s="60">
        <v>2</v>
      </c>
      <c r="I68" s="60">
        <v>0</v>
      </c>
      <c r="J68" s="60">
        <v>2</v>
      </c>
      <c r="K68" s="60" t="s">
        <v>55</v>
      </c>
      <c r="L68" s="60">
        <v>1</v>
      </c>
      <c r="M68" s="60" t="s">
        <v>55</v>
      </c>
      <c r="N68" s="60">
        <v>1</v>
      </c>
      <c r="O68" s="61">
        <v>1</v>
      </c>
      <c r="P68" s="60">
        <v>3</v>
      </c>
      <c r="Q68" s="63">
        <v>0.9</v>
      </c>
      <c r="R68" s="60">
        <v>3</v>
      </c>
      <c r="S68" s="61">
        <v>1</v>
      </c>
      <c r="T68" s="60">
        <v>10</v>
      </c>
      <c r="U68" s="61">
        <v>0.98</v>
      </c>
      <c r="V68" s="60">
        <v>4.6</v>
      </c>
      <c r="W68" s="61">
        <v>1</v>
      </c>
      <c r="X68" s="60">
        <v>5</v>
      </c>
      <c r="Y68" s="61">
        <v>0.05</v>
      </c>
      <c r="Z68" s="60">
        <v>3.5</v>
      </c>
      <c r="AA68" s="257" t="s">
        <v>379</v>
      </c>
      <c r="AB68" s="60">
        <v>2</v>
      </c>
      <c r="AC68" s="81">
        <v>1</v>
      </c>
      <c r="AD68" s="60">
        <v>2</v>
      </c>
      <c r="AE68" s="81">
        <v>1</v>
      </c>
      <c r="AF68" s="60">
        <v>2</v>
      </c>
      <c r="AG68" s="61">
        <v>1</v>
      </c>
      <c r="AH68" s="60">
        <v>10</v>
      </c>
      <c r="AI68" s="61">
        <v>1</v>
      </c>
      <c r="AJ68" s="60">
        <v>8</v>
      </c>
      <c r="AK68" s="61">
        <v>1</v>
      </c>
      <c r="AL68" s="60">
        <v>6</v>
      </c>
      <c r="AM68" s="76" t="s">
        <v>88</v>
      </c>
      <c r="AN68" s="60">
        <v>2</v>
      </c>
      <c r="AO68" s="60" t="s">
        <v>380</v>
      </c>
      <c r="AP68" s="60">
        <v>4</v>
      </c>
      <c r="AQ68" s="61">
        <v>1</v>
      </c>
      <c r="AR68" s="60">
        <v>3</v>
      </c>
      <c r="AS68" s="60" t="s">
        <v>381</v>
      </c>
      <c r="AT68" s="60">
        <v>3</v>
      </c>
      <c r="AU68" s="60" t="s">
        <v>55</v>
      </c>
      <c r="AV68" s="60">
        <v>4</v>
      </c>
      <c r="AW68" s="60" t="s">
        <v>382</v>
      </c>
      <c r="AX68" s="60">
        <v>2</v>
      </c>
      <c r="AY68" s="60" t="s">
        <v>383</v>
      </c>
      <c r="AZ68" s="60">
        <v>1.2</v>
      </c>
      <c r="BA68" s="60" t="s">
        <v>384</v>
      </c>
      <c r="BB68" s="76">
        <v>1.8</v>
      </c>
      <c r="BC68" s="60" t="s">
        <v>385</v>
      </c>
      <c r="BD68" s="60">
        <v>2</v>
      </c>
      <c r="BE68" s="131" t="s">
        <v>64</v>
      </c>
      <c r="BF68" s="60"/>
      <c r="BG68" s="131" t="s">
        <v>64</v>
      </c>
      <c r="BH68" s="60"/>
      <c r="BI68" s="195">
        <f t="shared" si="6"/>
        <v>94.1</v>
      </c>
      <c r="BJ68" s="196" t="s">
        <v>65</v>
      </c>
    </row>
    <row r="69" s="13" customFormat="1" ht="30" customHeight="1" spans="1:62">
      <c r="A69" s="130"/>
      <c r="B69" s="60" t="s">
        <v>386</v>
      </c>
      <c r="C69" s="61">
        <v>1</v>
      </c>
      <c r="D69" s="60">
        <v>4</v>
      </c>
      <c r="E69" s="164">
        <v>5.62</v>
      </c>
      <c r="F69" s="60">
        <v>2</v>
      </c>
      <c r="G69" s="63">
        <v>0.0776</v>
      </c>
      <c r="H69" s="60">
        <v>1.94</v>
      </c>
      <c r="I69" s="60">
        <v>0</v>
      </c>
      <c r="J69" s="60">
        <v>2</v>
      </c>
      <c r="K69" s="60" t="s">
        <v>55</v>
      </c>
      <c r="L69" s="60">
        <v>1</v>
      </c>
      <c r="M69" s="60" t="s">
        <v>55</v>
      </c>
      <c r="N69" s="60">
        <v>1</v>
      </c>
      <c r="O69" s="61">
        <v>1</v>
      </c>
      <c r="P69" s="60">
        <v>3</v>
      </c>
      <c r="Q69" s="63">
        <v>0.89</v>
      </c>
      <c r="R69" s="60">
        <v>3</v>
      </c>
      <c r="S69" s="61">
        <v>1</v>
      </c>
      <c r="T69" s="60">
        <v>10</v>
      </c>
      <c r="U69" s="61">
        <v>1</v>
      </c>
      <c r="V69" s="60">
        <v>5</v>
      </c>
      <c r="W69" s="61">
        <v>1</v>
      </c>
      <c r="X69" s="60">
        <v>5</v>
      </c>
      <c r="Y69" s="61">
        <v>0.0716</v>
      </c>
      <c r="Z69" s="60">
        <v>3.3</v>
      </c>
      <c r="AA69" s="257" t="s">
        <v>387</v>
      </c>
      <c r="AB69" s="60">
        <v>2</v>
      </c>
      <c r="AC69" s="81">
        <v>1</v>
      </c>
      <c r="AD69" s="60">
        <v>2</v>
      </c>
      <c r="AE69" s="81">
        <v>1</v>
      </c>
      <c r="AF69" s="60">
        <v>2</v>
      </c>
      <c r="AG69" s="61">
        <v>1</v>
      </c>
      <c r="AH69" s="60">
        <v>10</v>
      </c>
      <c r="AI69" s="61">
        <v>1</v>
      </c>
      <c r="AJ69" s="60">
        <v>8</v>
      </c>
      <c r="AK69" s="61">
        <v>0.67</v>
      </c>
      <c r="AL69" s="164">
        <v>4.02</v>
      </c>
      <c r="AM69" s="76" t="s">
        <v>388</v>
      </c>
      <c r="AN69" s="60">
        <v>3</v>
      </c>
      <c r="AO69" s="60" t="s">
        <v>389</v>
      </c>
      <c r="AP69" s="60">
        <v>4</v>
      </c>
      <c r="AQ69" s="61">
        <v>1</v>
      </c>
      <c r="AR69" s="60">
        <v>3</v>
      </c>
      <c r="AS69" s="60" t="s">
        <v>390</v>
      </c>
      <c r="AT69" s="60">
        <v>3</v>
      </c>
      <c r="AU69" s="60" t="s">
        <v>55</v>
      </c>
      <c r="AV69" s="60">
        <v>4</v>
      </c>
      <c r="AW69" s="61" t="s">
        <v>391</v>
      </c>
      <c r="AX69" s="60">
        <v>3</v>
      </c>
      <c r="AY69" s="60" t="s">
        <v>392</v>
      </c>
      <c r="AZ69" s="60">
        <v>1.8</v>
      </c>
      <c r="BA69" s="60" t="s">
        <v>393</v>
      </c>
      <c r="BB69" s="76">
        <v>1.8</v>
      </c>
      <c r="BC69" s="60" t="s">
        <v>67</v>
      </c>
      <c r="BD69" s="60">
        <v>0</v>
      </c>
      <c r="BE69" s="131" t="s">
        <v>64</v>
      </c>
      <c r="BF69" s="60"/>
      <c r="BG69" s="131" t="s">
        <v>64</v>
      </c>
      <c r="BH69" s="60"/>
      <c r="BI69" s="195">
        <f t="shared" si="6"/>
        <v>92.86</v>
      </c>
      <c r="BJ69" s="196" t="s">
        <v>65</v>
      </c>
    </row>
    <row r="70" s="13" customFormat="1" ht="30" customHeight="1" spans="1:62">
      <c r="A70" s="130"/>
      <c r="B70" s="60" t="s">
        <v>394</v>
      </c>
      <c r="C70" s="61">
        <v>1</v>
      </c>
      <c r="D70" s="60">
        <v>4</v>
      </c>
      <c r="E70" s="164">
        <v>11.85</v>
      </c>
      <c r="F70" s="60">
        <v>2</v>
      </c>
      <c r="G70" s="63">
        <v>0.099</v>
      </c>
      <c r="H70" s="60">
        <v>2</v>
      </c>
      <c r="I70" s="60">
        <v>0</v>
      </c>
      <c r="J70" s="60">
        <v>2</v>
      </c>
      <c r="K70" s="60" t="s">
        <v>55</v>
      </c>
      <c r="L70" s="60">
        <v>1</v>
      </c>
      <c r="M70" s="60" t="s">
        <v>55</v>
      </c>
      <c r="N70" s="60">
        <v>1</v>
      </c>
      <c r="O70" s="61">
        <v>1</v>
      </c>
      <c r="P70" s="60">
        <v>3</v>
      </c>
      <c r="Q70" s="63">
        <v>1</v>
      </c>
      <c r="R70" s="60">
        <v>3</v>
      </c>
      <c r="S70" s="61">
        <v>1</v>
      </c>
      <c r="T70" s="60">
        <v>10</v>
      </c>
      <c r="U70" s="61">
        <v>1</v>
      </c>
      <c r="V70" s="60">
        <v>5</v>
      </c>
      <c r="W70" s="61">
        <v>0.88</v>
      </c>
      <c r="X70" s="60">
        <v>4.4</v>
      </c>
      <c r="Y70" s="62">
        <v>0</v>
      </c>
      <c r="Z70" s="60">
        <v>4</v>
      </c>
      <c r="AA70" s="257" t="s">
        <v>395</v>
      </c>
      <c r="AB70" s="60">
        <v>2</v>
      </c>
      <c r="AC70" s="81">
        <v>1</v>
      </c>
      <c r="AD70" s="60">
        <v>2</v>
      </c>
      <c r="AE70" s="81">
        <v>1</v>
      </c>
      <c r="AF70" s="60">
        <v>2</v>
      </c>
      <c r="AG70" s="61">
        <v>1</v>
      </c>
      <c r="AH70" s="60">
        <v>10</v>
      </c>
      <c r="AI70" s="61">
        <v>1</v>
      </c>
      <c r="AJ70" s="60">
        <v>8</v>
      </c>
      <c r="AK70" s="61">
        <v>0.67</v>
      </c>
      <c r="AL70" s="164">
        <v>4.02</v>
      </c>
      <c r="AM70" s="76" t="s">
        <v>396</v>
      </c>
      <c r="AN70" s="60">
        <v>3</v>
      </c>
      <c r="AO70" s="60" t="s">
        <v>397</v>
      </c>
      <c r="AP70" s="60">
        <v>4</v>
      </c>
      <c r="AQ70" s="61">
        <v>1</v>
      </c>
      <c r="AR70" s="60">
        <v>3</v>
      </c>
      <c r="AS70" s="60" t="s">
        <v>398</v>
      </c>
      <c r="AT70" s="60">
        <v>3</v>
      </c>
      <c r="AU70" s="60" t="s">
        <v>55</v>
      </c>
      <c r="AV70" s="60">
        <v>4</v>
      </c>
      <c r="AW70" s="60" t="s">
        <v>399</v>
      </c>
      <c r="AX70" s="60">
        <v>2</v>
      </c>
      <c r="AY70" s="60" t="s">
        <v>400</v>
      </c>
      <c r="AZ70" s="60">
        <v>1.8</v>
      </c>
      <c r="BA70" s="60" t="s">
        <v>401</v>
      </c>
      <c r="BB70" s="76">
        <v>1.8</v>
      </c>
      <c r="BC70" s="60" t="s">
        <v>67</v>
      </c>
      <c r="BD70" s="60">
        <v>0</v>
      </c>
      <c r="BE70" s="131" t="s">
        <v>64</v>
      </c>
      <c r="BF70" s="60"/>
      <c r="BG70" s="131" t="s">
        <v>64</v>
      </c>
      <c r="BH70" s="60"/>
      <c r="BI70" s="195">
        <f t="shared" si="6"/>
        <v>92.02</v>
      </c>
      <c r="BJ70" s="196" t="s">
        <v>65</v>
      </c>
    </row>
    <row r="71" s="13" customFormat="1" ht="30" customHeight="1" spans="1:62">
      <c r="A71" s="134"/>
      <c r="B71" s="65" t="s">
        <v>402</v>
      </c>
      <c r="C71" s="66">
        <v>1</v>
      </c>
      <c r="D71" s="86">
        <v>4</v>
      </c>
      <c r="E71" s="86">
        <v>5.68</v>
      </c>
      <c r="F71" s="86">
        <v>2</v>
      </c>
      <c r="G71" s="87">
        <v>0.161</v>
      </c>
      <c r="H71" s="86">
        <v>2</v>
      </c>
      <c r="I71" s="83">
        <v>0</v>
      </c>
      <c r="J71" s="83">
        <v>2</v>
      </c>
      <c r="K71" s="83" t="s">
        <v>55</v>
      </c>
      <c r="L71" s="83">
        <v>1</v>
      </c>
      <c r="M71" s="83" t="s">
        <v>55</v>
      </c>
      <c r="N71" s="83">
        <v>1</v>
      </c>
      <c r="O71" s="84">
        <v>1</v>
      </c>
      <c r="P71" s="245">
        <f>O71*3</f>
        <v>3</v>
      </c>
      <c r="Q71" s="121">
        <v>1</v>
      </c>
      <c r="R71" s="83">
        <v>3</v>
      </c>
      <c r="S71" s="84">
        <v>1</v>
      </c>
      <c r="T71" s="83">
        <v>10</v>
      </c>
      <c r="U71" s="84">
        <v>1</v>
      </c>
      <c r="V71" s="85">
        <v>5</v>
      </c>
      <c r="W71" s="87">
        <v>0.29</v>
      </c>
      <c r="X71" s="86">
        <f>W71*5</f>
        <v>1.45</v>
      </c>
      <c r="Y71" s="67">
        <v>0</v>
      </c>
      <c r="Z71" s="65">
        <v>4</v>
      </c>
      <c r="AA71" s="258" t="s">
        <v>403</v>
      </c>
      <c r="AB71" s="83">
        <v>2</v>
      </c>
      <c r="AC71" s="84">
        <v>1</v>
      </c>
      <c r="AD71" s="83">
        <v>2</v>
      </c>
      <c r="AE71" s="84">
        <v>1</v>
      </c>
      <c r="AF71" s="83">
        <v>2</v>
      </c>
      <c r="AG71" s="84">
        <v>0.8</v>
      </c>
      <c r="AH71" s="83">
        <v>8</v>
      </c>
      <c r="AI71" s="87">
        <v>1</v>
      </c>
      <c r="AJ71" s="85">
        <v>8</v>
      </c>
      <c r="AK71" s="84">
        <v>1</v>
      </c>
      <c r="AL71" s="85">
        <v>6</v>
      </c>
      <c r="AM71" s="83" t="s">
        <v>404</v>
      </c>
      <c r="AN71" s="83">
        <v>3</v>
      </c>
      <c r="AO71" s="83" t="s">
        <v>405</v>
      </c>
      <c r="AP71" s="83">
        <v>4</v>
      </c>
      <c r="AQ71" s="84">
        <v>1</v>
      </c>
      <c r="AR71" s="65">
        <v>3</v>
      </c>
      <c r="AS71" s="83" t="s">
        <v>406</v>
      </c>
      <c r="AT71" s="83">
        <v>3</v>
      </c>
      <c r="AU71" s="83" t="s">
        <v>55</v>
      </c>
      <c r="AV71" s="83">
        <v>4</v>
      </c>
      <c r="AW71" s="84" t="s">
        <v>407</v>
      </c>
      <c r="AX71" s="83">
        <v>2</v>
      </c>
      <c r="AY71" s="83" t="s">
        <v>408</v>
      </c>
      <c r="AZ71" s="65">
        <v>1.5</v>
      </c>
      <c r="BA71" s="83" t="s">
        <v>409</v>
      </c>
      <c r="BB71" s="83">
        <v>1.8</v>
      </c>
      <c r="BC71" s="83" t="s">
        <v>67</v>
      </c>
      <c r="BD71" s="83">
        <v>0</v>
      </c>
      <c r="BE71" s="135" t="s">
        <v>64</v>
      </c>
      <c r="BF71" s="65"/>
      <c r="BG71" s="135" t="s">
        <v>64</v>
      </c>
      <c r="BH71" s="65"/>
      <c r="BI71" s="197">
        <f t="shared" si="6"/>
        <v>88.75</v>
      </c>
      <c r="BJ71" s="198" t="s">
        <v>113</v>
      </c>
    </row>
    <row r="72" s="7" customFormat="1" ht="30" customHeight="1" spans="1:243">
      <c r="A72" s="51">
        <v>12</v>
      </c>
      <c r="B72" s="39" t="s">
        <v>410</v>
      </c>
      <c r="C72" s="50"/>
      <c r="D72" s="41">
        <f t="shared" ref="D72:H72" si="7">AVERAGE(D73:D80)</f>
        <v>3.7125</v>
      </c>
      <c r="E72" s="172"/>
      <c r="F72" s="41">
        <f t="shared" si="7"/>
        <v>1.64875</v>
      </c>
      <c r="G72" s="50"/>
      <c r="H72" s="41">
        <f t="shared" si="7"/>
        <v>1.6975</v>
      </c>
      <c r="I72" s="46"/>
      <c r="J72" s="41">
        <v>2</v>
      </c>
      <c r="K72" s="46"/>
      <c r="L72" s="41">
        <v>0.88</v>
      </c>
      <c r="M72" s="46"/>
      <c r="N72" s="41">
        <f>AVERAGE(N73:N80)</f>
        <v>0.875</v>
      </c>
      <c r="O72" s="246"/>
      <c r="P72" s="142">
        <v>3</v>
      </c>
      <c r="Q72" s="45"/>
      <c r="R72" s="41">
        <f>AVERAGE(R73:R80)</f>
        <v>2.99</v>
      </c>
      <c r="S72" s="246"/>
      <c r="T72" s="41">
        <v>10</v>
      </c>
      <c r="U72" s="45"/>
      <c r="V72" s="49">
        <f>AVERAGE(V73:V80)</f>
        <v>4</v>
      </c>
      <c r="W72" s="50"/>
      <c r="X72" s="41">
        <v>4.23</v>
      </c>
      <c r="Y72" s="49"/>
      <c r="Z72" s="41">
        <v>4</v>
      </c>
      <c r="AA72" s="46"/>
      <c r="AB72" s="41">
        <f>AVERAGE(AB73:AB80)</f>
        <v>1.725</v>
      </c>
      <c r="AC72" s="50"/>
      <c r="AD72" s="41">
        <v>2</v>
      </c>
      <c r="AE72" s="50"/>
      <c r="AF72" s="41">
        <v>1.75</v>
      </c>
      <c r="AG72" s="45"/>
      <c r="AH72" s="41">
        <f>AVERAGE(AH73:AH80)</f>
        <v>9.125</v>
      </c>
      <c r="AI72" s="45"/>
      <c r="AJ72" s="41">
        <v>8</v>
      </c>
      <c r="AK72" s="45"/>
      <c r="AL72" s="41">
        <v>3.86</v>
      </c>
      <c r="AM72" s="46"/>
      <c r="AN72" s="41">
        <f>AVERAGE(AN73:AN80)</f>
        <v>2.5</v>
      </c>
      <c r="AO72" s="46"/>
      <c r="AP72" s="41">
        <f>AVERAGE(AP73:AP80)</f>
        <v>1.25</v>
      </c>
      <c r="AQ72" s="246"/>
      <c r="AR72" s="268">
        <v>3</v>
      </c>
      <c r="AS72" s="46"/>
      <c r="AT72" s="269">
        <f>AVERAGE(AT73:AT80)</f>
        <v>3</v>
      </c>
      <c r="AU72" s="46"/>
      <c r="AV72" s="268">
        <v>4</v>
      </c>
      <c r="AW72" s="46"/>
      <c r="AX72" s="41">
        <f>AVERAGE(AX73:AX80)</f>
        <v>2.25</v>
      </c>
      <c r="AY72" s="46"/>
      <c r="AZ72" s="41">
        <f t="shared" ref="AX72:BB72" si="8">AVERAGE(AZ73:AZ80)</f>
        <v>1.4875</v>
      </c>
      <c r="BA72" s="46"/>
      <c r="BB72" s="41">
        <f t="shared" si="8"/>
        <v>1.75</v>
      </c>
      <c r="BC72" s="46"/>
      <c r="BD72" s="41">
        <v>1.25</v>
      </c>
      <c r="BE72" s="50"/>
      <c r="BF72" s="41">
        <f>AVERAGE(BF73:BF80)</f>
        <v>0.75</v>
      </c>
      <c r="BG72" s="46"/>
      <c r="BH72" s="41">
        <v>0.5</v>
      </c>
      <c r="BI72" s="168">
        <f t="shared" si="6"/>
        <v>87.23125</v>
      </c>
      <c r="BJ72" s="191" t="s">
        <v>113</v>
      </c>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row>
    <row r="73" s="8" customFormat="1" ht="30" customHeight="1" spans="1:124">
      <c r="A73" s="53"/>
      <c r="B73" s="210" t="s">
        <v>411</v>
      </c>
      <c r="C73" s="211">
        <v>0.97</v>
      </c>
      <c r="D73" s="212">
        <v>3.4</v>
      </c>
      <c r="E73" s="213">
        <v>5.275</v>
      </c>
      <c r="F73" s="212">
        <v>2</v>
      </c>
      <c r="G73" s="211">
        <v>0.1245</v>
      </c>
      <c r="H73" s="212">
        <v>2</v>
      </c>
      <c r="I73" s="210">
        <v>0</v>
      </c>
      <c r="J73" s="210">
        <v>2</v>
      </c>
      <c r="K73" s="210" t="s">
        <v>55</v>
      </c>
      <c r="L73" s="210">
        <v>1</v>
      </c>
      <c r="M73" s="210" t="s">
        <v>55</v>
      </c>
      <c r="N73" s="210">
        <v>1</v>
      </c>
      <c r="O73" s="247">
        <v>1</v>
      </c>
      <c r="P73" s="54">
        <v>3</v>
      </c>
      <c r="Q73" s="247">
        <v>0.8</v>
      </c>
      <c r="R73" s="210">
        <v>3</v>
      </c>
      <c r="S73" s="247">
        <v>1</v>
      </c>
      <c r="T73" s="210">
        <v>10</v>
      </c>
      <c r="U73" s="247">
        <v>1</v>
      </c>
      <c r="V73" s="250">
        <v>5</v>
      </c>
      <c r="W73" s="247">
        <v>1</v>
      </c>
      <c r="X73" s="250">
        <v>5</v>
      </c>
      <c r="Y73" s="259">
        <v>0</v>
      </c>
      <c r="Z73" s="260">
        <v>4</v>
      </c>
      <c r="AA73" s="69" t="s">
        <v>412</v>
      </c>
      <c r="AB73" s="210">
        <v>2</v>
      </c>
      <c r="AC73" s="211">
        <v>1</v>
      </c>
      <c r="AD73" s="210">
        <v>2</v>
      </c>
      <c r="AE73" s="94">
        <v>1</v>
      </c>
      <c r="AF73" s="210">
        <v>2</v>
      </c>
      <c r="AG73" s="247">
        <v>1</v>
      </c>
      <c r="AH73" s="210">
        <v>10</v>
      </c>
      <c r="AI73" s="247">
        <v>1</v>
      </c>
      <c r="AJ73" s="250">
        <v>8</v>
      </c>
      <c r="AK73" s="247">
        <v>1</v>
      </c>
      <c r="AL73" s="250">
        <v>6</v>
      </c>
      <c r="AM73" s="210" t="s">
        <v>413</v>
      </c>
      <c r="AN73" s="210">
        <v>4</v>
      </c>
      <c r="AO73" s="270" t="s">
        <v>414</v>
      </c>
      <c r="AP73" s="210">
        <v>2</v>
      </c>
      <c r="AQ73" s="247">
        <v>1</v>
      </c>
      <c r="AR73" s="259">
        <v>3</v>
      </c>
      <c r="AS73" s="210" t="s">
        <v>89</v>
      </c>
      <c r="AT73" s="259">
        <v>3</v>
      </c>
      <c r="AU73" s="210" t="s">
        <v>55</v>
      </c>
      <c r="AV73" s="259">
        <v>4</v>
      </c>
      <c r="AW73" s="210" t="s">
        <v>90</v>
      </c>
      <c r="AX73" s="210">
        <v>2</v>
      </c>
      <c r="AY73" s="210" t="s">
        <v>415</v>
      </c>
      <c r="AZ73" s="210">
        <v>1.5</v>
      </c>
      <c r="BA73" s="210" t="s">
        <v>416</v>
      </c>
      <c r="BB73" s="210">
        <v>2</v>
      </c>
      <c r="BC73" s="210" t="s">
        <v>55</v>
      </c>
      <c r="BD73" s="210">
        <v>2</v>
      </c>
      <c r="BE73" s="276" t="s">
        <v>64</v>
      </c>
      <c r="BF73" s="277">
        <v>0</v>
      </c>
      <c r="BG73" s="276" t="s">
        <v>64</v>
      </c>
      <c r="BH73" s="54">
        <v>0</v>
      </c>
      <c r="BI73" s="193">
        <f t="shared" si="6"/>
        <v>94.9</v>
      </c>
      <c r="BJ73" s="194" t="s">
        <v>65</v>
      </c>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row>
    <row r="74" s="8" customFormat="1" ht="30" customHeight="1" spans="1:124">
      <c r="A74" s="59"/>
      <c r="B74" s="60" t="s">
        <v>417</v>
      </c>
      <c r="C74" s="61">
        <v>1</v>
      </c>
      <c r="D74" s="60">
        <v>4</v>
      </c>
      <c r="E74" s="62">
        <v>5.77</v>
      </c>
      <c r="F74" s="164">
        <v>2</v>
      </c>
      <c r="G74" s="63">
        <v>0.0577</v>
      </c>
      <c r="H74" s="60">
        <v>1.44</v>
      </c>
      <c r="I74" s="76">
        <v>0</v>
      </c>
      <c r="J74" s="60">
        <v>2</v>
      </c>
      <c r="K74" s="60" t="s">
        <v>55</v>
      </c>
      <c r="L74" s="60">
        <v>1</v>
      </c>
      <c r="M74" s="60" t="s">
        <v>55</v>
      </c>
      <c r="N74" s="60">
        <v>1</v>
      </c>
      <c r="O74" s="61">
        <v>1</v>
      </c>
      <c r="P74" s="60">
        <v>3</v>
      </c>
      <c r="Q74" s="63">
        <v>0.773</v>
      </c>
      <c r="R74" s="60">
        <v>3</v>
      </c>
      <c r="S74" s="61">
        <v>1</v>
      </c>
      <c r="T74" s="60">
        <v>10</v>
      </c>
      <c r="U74" s="61">
        <v>1</v>
      </c>
      <c r="V74" s="60">
        <v>5</v>
      </c>
      <c r="W74" s="61">
        <v>1</v>
      </c>
      <c r="X74" s="60">
        <v>5</v>
      </c>
      <c r="Y74" s="133">
        <v>0</v>
      </c>
      <c r="Z74" s="60">
        <v>4</v>
      </c>
      <c r="AA74" s="60" t="s">
        <v>412</v>
      </c>
      <c r="AB74" s="60">
        <v>1.8</v>
      </c>
      <c r="AC74" s="261">
        <v>1</v>
      </c>
      <c r="AD74" s="60">
        <v>2</v>
      </c>
      <c r="AE74" s="61">
        <v>1</v>
      </c>
      <c r="AF74" s="60">
        <v>2</v>
      </c>
      <c r="AG74" s="61">
        <v>1</v>
      </c>
      <c r="AH74" s="60">
        <v>10</v>
      </c>
      <c r="AI74" s="61">
        <v>1</v>
      </c>
      <c r="AJ74" s="60">
        <v>8</v>
      </c>
      <c r="AK74" s="61">
        <v>0.8</v>
      </c>
      <c r="AL74" s="60">
        <v>4.8</v>
      </c>
      <c r="AM74" s="60" t="s">
        <v>418</v>
      </c>
      <c r="AN74" s="60">
        <v>2</v>
      </c>
      <c r="AO74" s="60" t="s">
        <v>419</v>
      </c>
      <c r="AP74" s="60">
        <v>2</v>
      </c>
      <c r="AQ74" s="61">
        <v>1</v>
      </c>
      <c r="AR74" s="133">
        <v>3</v>
      </c>
      <c r="AS74" s="60" t="s">
        <v>89</v>
      </c>
      <c r="AT74" s="133">
        <v>3</v>
      </c>
      <c r="AU74" s="60" t="s">
        <v>55</v>
      </c>
      <c r="AV74" s="133">
        <v>4</v>
      </c>
      <c r="AW74" s="60" t="s">
        <v>420</v>
      </c>
      <c r="AX74" s="60">
        <v>4</v>
      </c>
      <c r="AY74" s="60" t="s">
        <v>421</v>
      </c>
      <c r="AZ74" s="60">
        <v>1.2</v>
      </c>
      <c r="BA74" s="60" t="s">
        <v>422</v>
      </c>
      <c r="BB74" s="60">
        <v>1.5</v>
      </c>
      <c r="BC74" s="60" t="s">
        <v>55</v>
      </c>
      <c r="BD74" s="60">
        <v>2</v>
      </c>
      <c r="BE74" s="278" t="s">
        <v>64</v>
      </c>
      <c r="BF74" s="279">
        <v>0</v>
      </c>
      <c r="BG74" s="60" t="s">
        <v>423</v>
      </c>
      <c r="BH74" s="60">
        <v>2</v>
      </c>
      <c r="BI74" s="195">
        <f t="shared" ref="BI74:BI105" si="9">D74+F74+H74+J74+L74+N74+P74+R74+T74+V74+X74+Z74+AB74+AD74+AF74+AH74+AJ74+AL74+AN74+AP74+AR74+AT74+AV74+AX74+AZ74+BB74+BD74+BF74+BH74</f>
        <v>94.74</v>
      </c>
      <c r="BJ74" s="196" t="s">
        <v>65</v>
      </c>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row>
    <row r="75" s="8" customFormat="1" ht="30" customHeight="1" spans="1:124">
      <c r="A75" s="59"/>
      <c r="B75" s="76" t="s">
        <v>424</v>
      </c>
      <c r="C75" s="75">
        <v>0.96</v>
      </c>
      <c r="D75" s="74">
        <v>3</v>
      </c>
      <c r="E75" s="111">
        <v>5.2</v>
      </c>
      <c r="F75" s="214">
        <v>2</v>
      </c>
      <c r="G75" s="75">
        <v>0.08</v>
      </c>
      <c r="H75" s="74">
        <v>2</v>
      </c>
      <c r="I75" s="76">
        <v>0</v>
      </c>
      <c r="J75" s="214">
        <v>2</v>
      </c>
      <c r="K75" s="76" t="s">
        <v>55</v>
      </c>
      <c r="L75" s="150">
        <v>1</v>
      </c>
      <c r="M75" s="76" t="s">
        <v>55</v>
      </c>
      <c r="N75" s="60">
        <v>1</v>
      </c>
      <c r="O75" s="81">
        <v>1</v>
      </c>
      <c r="P75" s="60">
        <v>3</v>
      </c>
      <c r="Q75" s="81">
        <v>0.89</v>
      </c>
      <c r="R75" s="74">
        <v>3</v>
      </c>
      <c r="S75" s="81">
        <v>1</v>
      </c>
      <c r="T75" s="150">
        <v>10</v>
      </c>
      <c r="U75" s="81">
        <v>1</v>
      </c>
      <c r="V75" s="82">
        <v>5</v>
      </c>
      <c r="W75" s="110">
        <v>0.5</v>
      </c>
      <c r="X75" s="74">
        <v>2.5</v>
      </c>
      <c r="Y75" s="262">
        <v>0</v>
      </c>
      <c r="Z75" s="150">
        <v>4</v>
      </c>
      <c r="AA75" s="76" t="s">
        <v>425</v>
      </c>
      <c r="AB75" s="60">
        <v>2</v>
      </c>
      <c r="AC75" s="261">
        <v>1</v>
      </c>
      <c r="AD75" s="60">
        <v>2</v>
      </c>
      <c r="AE75" s="61">
        <v>1</v>
      </c>
      <c r="AF75" s="60">
        <v>2</v>
      </c>
      <c r="AG75" s="81">
        <v>0.7</v>
      </c>
      <c r="AH75" s="215">
        <v>7</v>
      </c>
      <c r="AI75" s="81">
        <v>1</v>
      </c>
      <c r="AJ75" s="74">
        <v>8</v>
      </c>
      <c r="AK75" s="81">
        <v>0.6</v>
      </c>
      <c r="AL75" s="74">
        <v>3.6</v>
      </c>
      <c r="AM75" s="76" t="s">
        <v>426</v>
      </c>
      <c r="AN75" s="60">
        <v>2</v>
      </c>
      <c r="AO75" s="76" t="s">
        <v>97</v>
      </c>
      <c r="AP75" s="74">
        <v>0</v>
      </c>
      <c r="AQ75" s="81">
        <v>1</v>
      </c>
      <c r="AR75" s="262">
        <v>3</v>
      </c>
      <c r="AS75" s="60" t="s">
        <v>89</v>
      </c>
      <c r="AT75" s="262">
        <v>3</v>
      </c>
      <c r="AU75" s="76" t="s">
        <v>55</v>
      </c>
      <c r="AV75" s="262">
        <v>4</v>
      </c>
      <c r="AW75" s="76" t="s">
        <v>427</v>
      </c>
      <c r="AX75" s="273">
        <v>4</v>
      </c>
      <c r="AY75" s="76" t="s">
        <v>428</v>
      </c>
      <c r="AZ75" s="74">
        <v>2</v>
      </c>
      <c r="BA75" s="76" t="s">
        <v>429</v>
      </c>
      <c r="BB75" s="74">
        <v>1.5</v>
      </c>
      <c r="BC75" s="76" t="s">
        <v>67</v>
      </c>
      <c r="BD75" s="74">
        <v>0</v>
      </c>
      <c r="BE75" s="278" t="s">
        <v>64</v>
      </c>
      <c r="BF75" s="74">
        <v>0</v>
      </c>
      <c r="BG75" s="76" t="s">
        <v>430</v>
      </c>
      <c r="BH75" s="74">
        <v>2</v>
      </c>
      <c r="BI75" s="195">
        <f t="shared" si="9"/>
        <v>84.6</v>
      </c>
      <c r="BJ75" s="196" t="s">
        <v>113</v>
      </c>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row>
    <row r="76" s="8" customFormat="1" ht="30" customHeight="1" spans="1:124">
      <c r="A76" s="59"/>
      <c r="B76" s="215" t="s">
        <v>431</v>
      </c>
      <c r="C76" s="216">
        <v>1</v>
      </c>
      <c r="D76" s="215">
        <v>4</v>
      </c>
      <c r="E76" s="217">
        <v>1.55</v>
      </c>
      <c r="F76" s="215">
        <v>0.6</v>
      </c>
      <c r="G76" s="218">
        <v>0.0621</v>
      </c>
      <c r="H76" s="215">
        <v>1.55</v>
      </c>
      <c r="I76" s="215">
        <v>0</v>
      </c>
      <c r="J76" s="215">
        <v>2</v>
      </c>
      <c r="K76" s="215" t="s">
        <v>55</v>
      </c>
      <c r="L76" s="215">
        <v>1</v>
      </c>
      <c r="M76" s="215" t="s">
        <v>55</v>
      </c>
      <c r="N76" s="215">
        <v>1</v>
      </c>
      <c r="O76" s="215">
        <v>100</v>
      </c>
      <c r="P76" s="60">
        <v>3</v>
      </c>
      <c r="Q76" s="216">
        <v>0.88</v>
      </c>
      <c r="R76" s="215">
        <v>3</v>
      </c>
      <c r="S76" s="216">
        <v>1</v>
      </c>
      <c r="T76" s="215">
        <v>10</v>
      </c>
      <c r="U76" s="216">
        <v>1</v>
      </c>
      <c r="V76" s="215">
        <v>5</v>
      </c>
      <c r="W76" s="216">
        <v>1</v>
      </c>
      <c r="X76" s="215">
        <v>5</v>
      </c>
      <c r="Y76" s="263">
        <v>0</v>
      </c>
      <c r="Z76" s="215">
        <v>4</v>
      </c>
      <c r="AA76" s="76" t="s">
        <v>432</v>
      </c>
      <c r="AB76" s="215">
        <v>2</v>
      </c>
      <c r="AC76" s="261">
        <v>1</v>
      </c>
      <c r="AD76" s="215">
        <v>2</v>
      </c>
      <c r="AE76" s="61">
        <v>1</v>
      </c>
      <c r="AF76" s="215">
        <v>2</v>
      </c>
      <c r="AG76" s="216">
        <v>1</v>
      </c>
      <c r="AH76" s="215">
        <v>10</v>
      </c>
      <c r="AI76" s="216">
        <v>1</v>
      </c>
      <c r="AJ76" s="215">
        <v>8</v>
      </c>
      <c r="AK76" s="216">
        <v>1</v>
      </c>
      <c r="AL76" s="215">
        <v>6</v>
      </c>
      <c r="AM76" s="215" t="s">
        <v>433</v>
      </c>
      <c r="AN76" s="215">
        <v>2</v>
      </c>
      <c r="AO76" s="215" t="s">
        <v>434</v>
      </c>
      <c r="AP76" s="215">
        <v>2</v>
      </c>
      <c r="AQ76" s="81">
        <v>1</v>
      </c>
      <c r="AR76" s="263">
        <v>3</v>
      </c>
      <c r="AS76" s="60" t="s">
        <v>89</v>
      </c>
      <c r="AT76" s="263">
        <v>3</v>
      </c>
      <c r="AU76" s="215" t="s">
        <v>55</v>
      </c>
      <c r="AV76" s="263">
        <v>4</v>
      </c>
      <c r="AW76" s="215" t="s">
        <v>435</v>
      </c>
      <c r="AX76" s="215">
        <v>2</v>
      </c>
      <c r="AY76" s="215" t="s">
        <v>436</v>
      </c>
      <c r="AZ76" s="60">
        <v>1.4</v>
      </c>
      <c r="BA76" s="215" t="s">
        <v>437</v>
      </c>
      <c r="BB76" s="60">
        <v>1.5</v>
      </c>
      <c r="BC76" s="215" t="s">
        <v>55</v>
      </c>
      <c r="BD76" s="215">
        <v>2</v>
      </c>
      <c r="BE76" s="278" t="s">
        <v>64</v>
      </c>
      <c r="BF76" s="279">
        <v>0</v>
      </c>
      <c r="BG76" s="215" t="s">
        <v>64</v>
      </c>
      <c r="BH76" s="215">
        <v>0</v>
      </c>
      <c r="BI76" s="195">
        <f t="shared" si="9"/>
        <v>91.05</v>
      </c>
      <c r="BJ76" s="196" t="s">
        <v>65</v>
      </c>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row>
    <row r="77" s="8" customFormat="1" ht="30" customHeight="1" spans="1:124">
      <c r="A77" s="59"/>
      <c r="B77" s="60" t="s">
        <v>438</v>
      </c>
      <c r="C77" s="61">
        <v>1</v>
      </c>
      <c r="D77" s="60">
        <v>4</v>
      </c>
      <c r="E77" s="62">
        <v>3.67</v>
      </c>
      <c r="F77" s="132">
        <v>1.41</v>
      </c>
      <c r="G77" s="63">
        <v>0.0376</v>
      </c>
      <c r="H77" s="60">
        <v>0.94</v>
      </c>
      <c r="I77" s="60">
        <v>0</v>
      </c>
      <c r="J77" s="132">
        <v>2</v>
      </c>
      <c r="K77" s="60" t="s">
        <v>55</v>
      </c>
      <c r="L77" s="60">
        <v>1</v>
      </c>
      <c r="M77" s="60" t="s">
        <v>55</v>
      </c>
      <c r="N77" s="60">
        <v>1</v>
      </c>
      <c r="O77" s="61">
        <v>1</v>
      </c>
      <c r="P77" s="60">
        <v>3</v>
      </c>
      <c r="Q77" s="63">
        <v>0.73</v>
      </c>
      <c r="R77" s="60">
        <v>2.92</v>
      </c>
      <c r="S77" s="81">
        <v>1</v>
      </c>
      <c r="T77" s="60">
        <v>10</v>
      </c>
      <c r="U77" s="61">
        <v>0.5</v>
      </c>
      <c r="V77" s="60">
        <v>0</v>
      </c>
      <c r="W77" s="81">
        <v>1</v>
      </c>
      <c r="X77" s="60">
        <v>5</v>
      </c>
      <c r="Y77" s="133">
        <v>0</v>
      </c>
      <c r="Z77" s="60">
        <v>4</v>
      </c>
      <c r="AA77" s="76" t="s">
        <v>439</v>
      </c>
      <c r="AB77" s="60">
        <v>1.5</v>
      </c>
      <c r="AC77" s="261">
        <v>1</v>
      </c>
      <c r="AD77" s="60">
        <v>2</v>
      </c>
      <c r="AE77" s="61">
        <v>1</v>
      </c>
      <c r="AF77" s="60">
        <v>2</v>
      </c>
      <c r="AG77" s="61">
        <v>1</v>
      </c>
      <c r="AH77" s="60">
        <v>10</v>
      </c>
      <c r="AI77" s="61">
        <v>1</v>
      </c>
      <c r="AJ77" s="60">
        <v>8</v>
      </c>
      <c r="AK77" s="61">
        <v>0.5</v>
      </c>
      <c r="AL77" s="60">
        <v>3</v>
      </c>
      <c r="AM77" s="60" t="s">
        <v>440</v>
      </c>
      <c r="AN77" s="60">
        <v>2</v>
      </c>
      <c r="AO77" s="60" t="s">
        <v>97</v>
      </c>
      <c r="AP77" s="60">
        <v>0</v>
      </c>
      <c r="AQ77" s="81">
        <v>1</v>
      </c>
      <c r="AR77" s="60">
        <v>3</v>
      </c>
      <c r="AS77" s="60" t="s">
        <v>89</v>
      </c>
      <c r="AT77" s="133">
        <v>3</v>
      </c>
      <c r="AU77" s="60" t="s">
        <v>55</v>
      </c>
      <c r="AV77" s="133">
        <v>4</v>
      </c>
      <c r="AW77" s="60" t="s">
        <v>441</v>
      </c>
      <c r="AX77" s="60">
        <v>2</v>
      </c>
      <c r="AY77" s="60" t="s">
        <v>442</v>
      </c>
      <c r="AZ77" s="60">
        <v>1.8</v>
      </c>
      <c r="BA77" s="60" t="s">
        <v>443</v>
      </c>
      <c r="BB77" s="60">
        <v>2</v>
      </c>
      <c r="BC77" s="60" t="s">
        <v>67</v>
      </c>
      <c r="BD77" s="60">
        <v>0</v>
      </c>
      <c r="BE77" s="61">
        <v>0.05</v>
      </c>
      <c r="BF77" s="60">
        <v>3</v>
      </c>
      <c r="BG77" s="215" t="s">
        <v>64</v>
      </c>
      <c r="BH77" s="60">
        <v>0</v>
      </c>
      <c r="BI77" s="195">
        <f t="shared" si="9"/>
        <v>82.57</v>
      </c>
      <c r="BJ77" s="196" t="s">
        <v>113</v>
      </c>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row>
    <row r="78" s="8" customFormat="1" ht="30" customHeight="1" spans="1:124">
      <c r="A78" s="59"/>
      <c r="B78" s="60" t="s">
        <v>444</v>
      </c>
      <c r="C78" s="61">
        <v>1</v>
      </c>
      <c r="D78" s="60">
        <v>4</v>
      </c>
      <c r="E78" s="62">
        <v>3.06</v>
      </c>
      <c r="F78" s="60">
        <v>1.18</v>
      </c>
      <c r="G78" s="63">
        <v>0.0659</v>
      </c>
      <c r="H78" s="60">
        <v>1.65</v>
      </c>
      <c r="I78" s="60">
        <v>0</v>
      </c>
      <c r="J78" s="60">
        <v>2</v>
      </c>
      <c r="K78" s="60" t="s">
        <v>55</v>
      </c>
      <c r="L78" s="60">
        <v>1</v>
      </c>
      <c r="M78" s="60" t="s">
        <v>55</v>
      </c>
      <c r="N78" s="60">
        <v>1</v>
      </c>
      <c r="O78" s="61">
        <v>1</v>
      </c>
      <c r="P78" s="60">
        <v>3</v>
      </c>
      <c r="Q78" s="61">
        <v>0.85</v>
      </c>
      <c r="R78" s="60">
        <v>3</v>
      </c>
      <c r="S78" s="61">
        <v>1</v>
      </c>
      <c r="T78" s="60">
        <v>10</v>
      </c>
      <c r="U78" s="61">
        <v>1</v>
      </c>
      <c r="V78" s="60">
        <v>5</v>
      </c>
      <c r="W78" s="61">
        <v>1</v>
      </c>
      <c r="X78" s="60">
        <v>5</v>
      </c>
      <c r="Y78" s="133">
        <v>0</v>
      </c>
      <c r="Z78" s="60">
        <v>4</v>
      </c>
      <c r="AA78" s="76" t="s">
        <v>445</v>
      </c>
      <c r="AB78" s="60">
        <v>1.5</v>
      </c>
      <c r="AC78" s="261">
        <v>1</v>
      </c>
      <c r="AD78" s="60">
        <v>2</v>
      </c>
      <c r="AE78" s="61">
        <v>1</v>
      </c>
      <c r="AF78" s="60">
        <v>2</v>
      </c>
      <c r="AG78" s="61">
        <v>1</v>
      </c>
      <c r="AH78" s="60">
        <v>10</v>
      </c>
      <c r="AI78" s="61">
        <v>1</v>
      </c>
      <c r="AJ78" s="60">
        <v>8</v>
      </c>
      <c r="AK78" s="61">
        <v>0.25</v>
      </c>
      <c r="AL78" s="60">
        <v>1.5</v>
      </c>
      <c r="AM78" s="60" t="s">
        <v>446</v>
      </c>
      <c r="AN78" s="60">
        <v>4</v>
      </c>
      <c r="AO78" s="60" t="s">
        <v>447</v>
      </c>
      <c r="AP78" s="60">
        <v>2</v>
      </c>
      <c r="AQ78" s="61">
        <v>1</v>
      </c>
      <c r="AR78" s="60">
        <v>3</v>
      </c>
      <c r="AS78" s="60" t="s">
        <v>89</v>
      </c>
      <c r="AT78" s="60">
        <v>3</v>
      </c>
      <c r="AU78" s="60" t="s">
        <v>55</v>
      </c>
      <c r="AV78" s="133">
        <v>4</v>
      </c>
      <c r="AW78" s="60" t="s">
        <v>97</v>
      </c>
      <c r="AX78" s="60">
        <v>0</v>
      </c>
      <c r="AY78" s="60" t="s">
        <v>448</v>
      </c>
      <c r="AZ78" s="60">
        <v>1.5</v>
      </c>
      <c r="BA78" s="60" t="s">
        <v>449</v>
      </c>
      <c r="BB78" s="60">
        <v>1.5</v>
      </c>
      <c r="BC78" s="60" t="s">
        <v>55</v>
      </c>
      <c r="BD78" s="60">
        <v>2</v>
      </c>
      <c r="BE78" s="278" t="s">
        <v>64</v>
      </c>
      <c r="BF78" s="279">
        <v>0</v>
      </c>
      <c r="BG78" s="215" t="s">
        <v>64</v>
      </c>
      <c r="BH78" s="60">
        <v>0</v>
      </c>
      <c r="BI78" s="195">
        <f t="shared" si="9"/>
        <v>86.83</v>
      </c>
      <c r="BJ78" s="196" t="s">
        <v>113</v>
      </c>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row>
    <row r="79" s="8" customFormat="1" ht="30" customHeight="1" spans="1:124">
      <c r="A79" s="59"/>
      <c r="B79" s="60" t="s">
        <v>450</v>
      </c>
      <c r="C79" s="61">
        <v>1</v>
      </c>
      <c r="D79" s="60">
        <v>4</v>
      </c>
      <c r="E79" s="62">
        <v>5.39</v>
      </c>
      <c r="F79" s="132">
        <v>2</v>
      </c>
      <c r="G79" s="63">
        <v>0.0915</v>
      </c>
      <c r="H79" s="60">
        <v>2</v>
      </c>
      <c r="I79" s="60">
        <v>0</v>
      </c>
      <c r="J79" s="132">
        <v>2</v>
      </c>
      <c r="K79" s="60" t="s">
        <v>55</v>
      </c>
      <c r="L79" s="60">
        <v>1</v>
      </c>
      <c r="M79" s="60" t="s">
        <v>55</v>
      </c>
      <c r="N79" s="60">
        <v>1</v>
      </c>
      <c r="O79" s="61">
        <v>1</v>
      </c>
      <c r="P79" s="60">
        <v>3</v>
      </c>
      <c r="Q79" s="63">
        <v>0.955</v>
      </c>
      <c r="R79" s="60">
        <v>3</v>
      </c>
      <c r="S79" s="81">
        <v>1</v>
      </c>
      <c r="T79" s="60">
        <v>10</v>
      </c>
      <c r="U79" s="61">
        <v>1</v>
      </c>
      <c r="V79" s="60">
        <v>5</v>
      </c>
      <c r="W79" s="61">
        <v>0.25</v>
      </c>
      <c r="X79" s="60">
        <v>1.3</v>
      </c>
      <c r="Y79" s="133">
        <v>0</v>
      </c>
      <c r="Z79" s="60">
        <v>4</v>
      </c>
      <c r="AA79" s="76" t="s">
        <v>451</v>
      </c>
      <c r="AB79" s="60">
        <v>1.5</v>
      </c>
      <c r="AC79" s="261">
        <v>1</v>
      </c>
      <c r="AD79" s="60">
        <v>2</v>
      </c>
      <c r="AE79" s="61">
        <v>1</v>
      </c>
      <c r="AF79" s="60">
        <v>2</v>
      </c>
      <c r="AG79" s="61">
        <v>1</v>
      </c>
      <c r="AH79" s="60">
        <v>10</v>
      </c>
      <c r="AI79" s="61">
        <v>1</v>
      </c>
      <c r="AJ79" s="60">
        <v>8</v>
      </c>
      <c r="AK79" s="61">
        <v>1</v>
      </c>
      <c r="AL79" s="60">
        <v>6</v>
      </c>
      <c r="AM79" s="60" t="s">
        <v>452</v>
      </c>
      <c r="AN79" s="60">
        <v>2</v>
      </c>
      <c r="AO79" s="60" t="s">
        <v>434</v>
      </c>
      <c r="AP79" s="60">
        <v>2</v>
      </c>
      <c r="AQ79" s="81">
        <v>1</v>
      </c>
      <c r="AR79" s="60">
        <v>3</v>
      </c>
      <c r="AS79" s="60" t="s">
        <v>89</v>
      </c>
      <c r="AT79" s="60">
        <v>3</v>
      </c>
      <c r="AU79" s="60" t="s">
        <v>55</v>
      </c>
      <c r="AV79" s="133">
        <v>4</v>
      </c>
      <c r="AW79" s="60" t="s">
        <v>453</v>
      </c>
      <c r="AX79" s="60">
        <v>4</v>
      </c>
      <c r="AY79" s="60" t="s">
        <v>448</v>
      </c>
      <c r="AZ79" s="60">
        <v>1.5</v>
      </c>
      <c r="BA79" s="60" t="s">
        <v>454</v>
      </c>
      <c r="BB79" s="60">
        <v>2</v>
      </c>
      <c r="BC79" s="60" t="s">
        <v>67</v>
      </c>
      <c r="BD79" s="60">
        <v>0</v>
      </c>
      <c r="BE79" s="278">
        <v>0.15</v>
      </c>
      <c r="BF79" s="60">
        <v>3</v>
      </c>
      <c r="BG79" s="215" t="s">
        <v>64</v>
      </c>
      <c r="BH79" s="60">
        <v>0</v>
      </c>
      <c r="BI79" s="195">
        <f t="shared" si="9"/>
        <v>92.3</v>
      </c>
      <c r="BJ79" s="196" t="s">
        <v>65</v>
      </c>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row>
    <row r="80" s="8" customFormat="1" ht="30" customHeight="1" spans="1:124">
      <c r="A80" s="112"/>
      <c r="B80" s="138" t="s">
        <v>455</v>
      </c>
      <c r="C80" s="141">
        <v>0.965</v>
      </c>
      <c r="D80" s="138">
        <v>3.3</v>
      </c>
      <c r="E80" s="140">
        <v>5.2</v>
      </c>
      <c r="F80" s="219">
        <v>2</v>
      </c>
      <c r="G80" s="141">
        <v>0.08</v>
      </c>
      <c r="H80" s="138">
        <v>2</v>
      </c>
      <c r="I80" s="248">
        <v>0</v>
      </c>
      <c r="J80" s="219">
        <v>2</v>
      </c>
      <c r="K80" s="138" t="s">
        <v>67</v>
      </c>
      <c r="L80" s="138">
        <v>0</v>
      </c>
      <c r="M80" s="138" t="s">
        <v>67</v>
      </c>
      <c r="N80" s="138">
        <v>0</v>
      </c>
      <c r="O80" s="139">
        <v>1</v>
      </c>
      <c r="P80" s="138">
        <v>3</v>
      </c>
      <c r="Q80" s="141">
        <v>0.915</v>
      </c>
      <c r="R80" s="138">
        <v>3</v>
      </c>
      <c r="S80" s="114">
        <v>1</v>
      </c>
      <c r="T80" s="138">
        <v>10</v>
      </c>
      <c r="U80" s="139">
        <v>0.85</v>
      </c>
      <c r="V80" s="138">
        <v>2</v>
      </c>
      <c r="W80" s="139">
        <v>1</v>
      </c>
      <c r="X80" s="138">
        <v>5</v>
      </c>
      <c r="Y80" s="264">
        <v>0</v>
      </c>
      <c r="Z80" s="138">
        <v>4</v>
      </c>
      <c r="AA80" s="139" t="s">
        <v>456</v>
      </c>
      <c r="AB80" s="138">
        <v>1.5</v>
      </c>
      <c r="AC80" s="265">
        <v>1</v>
      </c>
      <c r="AD80" s="138">
        <v>2</v>
      </c>
      <c r="AE80" s="138">
        <v>0</v>
      </c>
      <c r="AF80" s="138">
        <v>0</v>
      </c>
      <c r="AG80" s="139">
        <v>0.6</v>
      </c>
      <c r="AH80" s="138">
        <v>6</v>
      </c>
      <c r="AI80" s="139">
        <v>1</v>
      </c>
      <c r="AJ80" s="138">
        <v>8</v>
      </c>
      <c r="AK80" s="139">
        <v>0</v>
      </c>
      <c r="AL80" s="138">
        <v>0</v>
      </c>
      <c r="AM80" s="138" t="s">
        <v>55</v>
      </c>
      <c r="AN80" s="138">
        <v>2</v>
      </c>
      <c r="AO80" s="138" t="s">
        <v>97</v>
      </c>
      <c r="AP80" s="138">
        <v>0</v>
      </c>
      <c r="AQ80" s="139">
        <v>1</v>
      </c>
      <c r="AR80" s="138">
        <v>3</v>
      </c>
      <c r="AS80" s="138" t="s">
        <v>89</v>
      </c>
      <c r="AT80" s="138">
        <v>3</v>
      </c>
      <c r="AU80" s="139" t="s">
        <v>55</v>
      </c>
      <c r="AV80" s="264">
        <v>4</v>
      </c>
      <c r="AW80" s="139" t="s">
        <v>97</v>
      </c>
      <c r="AX80" s="138">
        <v>0</v>
      </c>
      <c r="AY80" s="138" t="s">
        <v>134</v>
      </c>
      <c r="AZ80" s="138">
        <v>1</v>
      </c>
      <c r="BA80" s="139" t="s">
        <v>457</v>
      </c>
      <c r="BB80" s="138">
        <v>2</v>
      </c>
      <c r="BC80" s="138" t="s">
        <v>55</v>
      </c>
      <c r="BD80" s="138">
        <v>2</v>
      </c>
      <c r="BE80" s="280" t="s">
        <v>64</v>
      </c>
      <c r="BF80" s="138">
        <v>0</v>
      </c>
      <c r="BG80" s="281" t="s">
        <v>64</v>
      </c>
      <c r="BH80" s="138">
        <v>0</v>
      </c>
      <c r="BI80" s="204">
        <f t="shared" si="9"/>
        <v>70.8</v>
      </c>
      <c r="BJ80" s="199" t="s">
        <v>261</v>
      </c>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row>
    <row r="81" s="14" customFormat="1" ht="30" customHeight="1" spans="1:243">
      <c r="A81" s="51">
        <v>13</v>
      </c>
      <c r="B81" s="39" t="s">
        <v>458</v>
      </c>
      <c r="C81" s="47"/>
      <c r="D81" s="41">
        <v>3.96833333333333</v>
      </c>
      <c r="E81" s="47"/>
      <c r="F81" s="41">
        <v>0.885</v>
      </c>
      <c r="G81" s="47"/>
      <c r="H81" s="41">
        <v>1.23833333333333</v>
      </c>
      <c r="I81" s="46"/>
      <c r="J81" s="41">
        <v>1</v>
      </c>
      <c r="K81" s="46"/>
      <c r="L81" s="41">
        <v>1</v>
      </c>
      <c r="M81" s="46"/>
      <c r="N81" s="41">
        <v>0.833333333333333</v>
      </c>
      <c r="O81" s="47"/>
      <c r="P81" s="41">
        <v>3</v>
      </c>
      <c r="Q81" s="47"/>
      <c r="R81" s="41">
        <v>3</v>
      </c>
      <c r="S81" s="47"/>
      <c r="T81" s="41">
        <v>10</v>
      </c>
      <c r="U81" s="47"/>
      <c r="V81" s="49">
        <v>3.8</v>
      </c>
      <c r="W81" s="47"/>
      <c r="X81" s="41">
        <v>4.76166666666667</v>
      </c>
      <c r="Y81" s="47"/>
      <c r="Z81" s="41">
        <v>4</v>
      </c>
      <c r="AA81" s="46"/>
      <c r="AB81" s="41">
        <f>AVERAGE(AB82:AB87)</f>
        <v>1</v>
      </c>
      <c r="AC81" s="47"/>
      <c r="AD81" s="41">
        <v>2</v>
      </c>
      <c r="AE81" s="47"/>
      <c r="AF81" s="41">
        <v>0.983333333333333</v>
      </c>
      <c r="AG81" s="47"/>
      <c r="AH81" s="41">
        <v>10</v>
      </c>
      <c r="AI81" s="47"/>
      <c r="AJ81" s="41">
        <v>8</v>
      </c>
      <c r="AK81" s="47"/>
      <c r="AL81" s="41">
        <v>5</v>
      </c>
      <c r="AM81" s="46"/>
      <c r="AN81" s="41">
        <f>AVERAGE(AN82:AN87)</f>
        <v>3</v>
      </c>
      <c r="AO81" s="46"/>
      <c r="AP81" s="41">
        <f>AVERAGE(AP82:AP87)</f>
        <v>3.33333333333333</v>
      </c>
      <c r="AQ81" s="45"/>
      <c r="AR81" s="41">
        <v>3</v>
      </c>
      <c r="AS81" s="46"/>
      <c r="AT81" s="41">
        <v>1.16666666666667</v>
      </c>
      <c r="AU81" s="46"/>
      <c r="AV81" s="41">
        <v>3.33333333333333</v>
      </c>
      <c r="AW81" s="46"/>
      <c r="AX81" s="41">
        <v>1</v>
      </c>
      <c r="AY81" s="46"/>
      <c r="AZ81" s="41">
        <v>0.57</v>
      </c>
      <c r="BA81" s="46"/>
      <c r="BB81" s="41">
        <v>1.67</v>
      </c>
      <c r="BC81" s="46"/>
      <c r="BD81" s="41">
        <v>0.666666666666667</v>
      </c>
      <c r="BE81" s="50"/>
      <c r="BF81" s="41">
        <v>0</v>
      </c>
      <c r="BG81" s="46"/>
      <c r="BH81" s="41">
        <v>0</v>
      </c>
      <c r="BI81" s="168">
        <f t="shared" si="9"/>
        <v>82.21</v>
      </c>
      <c r="BJ81" s="191" t="s">
        <v>113</v>
      </c>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row>
    <row r="82" s="8" customFormat="1" ht="30" customHeight="1" spans="1:124">
      <c r="A82" s="53"/>
      <c r="B82" s="69" t="s">
        <v>459</v>
      </c>
      <c r="C82" s="158">
        <v>0.991</v>
      </c>
      <c r="D82" s="69">
        <v>3.81</v>
      </c>
      <c r="E82" s="57">
        <v>1</v>
      </c>
      <c r="F82" s="69">
        <v>0.4</v>
      </c>
      <c r="G82" s="158">
        <v>0.019</v>
      </c>
      <c r="H82" s="69">
        <v>0.48</v>
      </c>
      <c r="I82" s="69">
        <v>0</v>
      </c>
      <c r="J82" s="69">
        <v>2</v>
      </c>
      <c r="K82" s="69" t="s">
        <v>55</v>
      </c>
      <c r="L82" s="69">
        <v>1</v>
      </c>
      <c r="M82" s="69" t="s">
        <v>55</v>
      </c>
      <c r="N82" s="69">
        <v>1</v>
      </c>
      <c r="O82" s="158">
        <v>1</v>
      </c>
      <c r="P82" s="69">
        <v>3</v>
      </c>
      <c r="Q82" s="158">
        <v>0.83</v>
      </c>
      <c r="R82" s="69">
        <v>3</v>
      </c>
      <c r="S82" s="158">
        <v>1</v>
      </c>
      <c r="T82" s="69">
        <v>10</v>
      </c>
      <c r="U82" s="158">
        <v>0.92</v>
      </c>
      <c r="V82" s="69">
        <v>3.4</v>
      </c>
      <c r="W82" s="158">
        <v>1</v>
      </c>
      <c r="X82" s="69">
        <v>5</v>
      </c>
      <c r="Y82" s="158">
        <v>0</v>
      </c>
      <c r="Z82" s="69">
        <v>4</v>
      </c>
      <c r="AA82" s="69" t="s">
        <v>460</v>
      </c>
      <c r="AB82" s="69">
        <v>2</v>
      </c>
      <c r="AC82" s="158" t="s">
        <v>55</v>
      </c>
      <c r="AD82" s="69">
        <v>2</v>
      </c>
      <c r="AE82" s="94">
        <v>1</v>
      </c>
      <c r="AF82" s="69">
        <v>2</v>
      </c>
      <c r="AG82" s="158">
        <v>1</v>
      </c>
      <c r="AH82" s="69">
        <v>10</v>
      </c>
      <c r="AI82" s="158">
        <v>1</v>
      </c>
      <c r="AJ82" s="69">
        <v>8</v>
      </c>
      <c r="AK82" s="158">
        <v>1</v>
      </c>
      <c r="AL82" s="69">
        <v>6</v>
      </c>
      <c r="AM82" s="69" t="s">
        <v>461</v>
      </c>
      <c r="AN82" s="69">
        <v>3</v>
      </c>
      <c r="AO82" s="69" t="s">
        <v>89</v>
      </c>
      <c r="AP82" s="69">
        <v>4</v>
      </c>
      <c r="AQ82" s="55">
        <v>1</v>
      </c>
      <c r="AR82" s="69">
        <v>3</v>
      </c>
      <c r="AS82" s="69" t="s">
        <v>462</v>
      </c>
      <c r="AT82" s="69">
        <v>3</v>
      </c>
      <c r="AU82" s="69" t="s">
        <v>463</v>
      </c>
      <c r="AV82" s="69">
        <v>4</v>
      </c>
      <c r="AW82" s="69" t="s">
        <v>97</v>
      </c>
      <c r="AX82" s="69">
        <v>0</v>
      </c>
      <c r="AY82" s="69" t="s">
        <v>97</v>
      </c>
      <c r="AZ82" s="69">
        <v>0</v>
      </c>
      <c r="BA82" s="69" t="s">
        <v>464</v>
      </c>
      <c r="BB82" s="69">
        <v>1.5</v>
      </c>
      <c r="BC82" s="69" t="s">
        <v>55</v>
      </c>
      <c r="BD82" s="69">
        <v>2</v>
      </c>
      <c r="BE82" s="276" t="s">
        <v>64</v>
      </c>
      <c r="BF82" s="69"/>
      <c r="BG82" s="276" t="s">
        <v>64</v>
      </c>
      <c r="BH82" s="69"/>
      <c r="BI82" s="193">
        <f t="shared" si="9"/>
        <v>87.59</v>
      </c>
      <c r="BJ82" s="194" t="s">
        <v>113</v>
      </c>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row>
    <row r="83" s="8" customFormat="1" ht="30" customHeight="1" spans="1:124">
      <c r="A83" s="59"/>
      <c r="B83" s="76" t="s">
        <v>465</v>
      </c>
      <c r="C83" s="110">
        <v>1</v>
      </c>
      <c r="D83" s="76">
        <v>4</v>
      </c>
      <c r="E83" s="76">
        <v>2.68</v>
      </c>
      <c r="F83" s="76">
        <v>1.03</v>
      </c>
      <c r="G83" s="110">
        <v>0.0724</v>
      </c>
      <c r="H83" s="76">
        <v>1.81</v>
      </c>
      <c r="I83" s="76">
        <v>0</v>
      </c>
      <c r="J83" s="76">
        <v>2</v>
      </c>
      <c r="K83" s="76" t="s">
        <v>55</v>
      </c>
      <c r="L83" s="76">
        <v>1</v>
      </c>
      <c r="M83" s="76" t="s">
        <v>55</v>
      </c>
      <c r="N83" s="76">
        <v>1</v>
      </c>
      <c r="O83" s="81">
        <v>1</v>
      </c>
      <c r="P83" s="76">
        <v>3</v>
      </c>
      <c r="Q83" s="81">
        <v>0.9858</v>
      </c>
      <c r="R83" s="76">
        <v>3</v>
      </c>
      <c r="S83" s="81">
        <v>1</v>
      </c>
      <c r="T83" s="76">
        <v>10</v>
      </c>
      <c r="U83" s="81">
        <v>0.74</v>
      </c>
      <c r="V83" s="76">
        <v>0</v>
      </c>
      <c r="W83" s="81">
        <v>1</v>
      </c>
      <c r="X83" s="76">
        <v>5</v>
      </c>
      <c r="Y83" s="76">
        <v>0</v>
      </c>
      <c r="Z83" s="76">
        <v>4</v>
      </c>
      <c r="AA83" s="76" t="s">
        <v>97</v>
      </c>
      <c r="AB83" s="76">
        <v>0</v>
      </c>
      <c r="AC83" s="81">
        <v>1</v>
      </c>
      <c r="AD83" s="76">
        <v>2</v>
      </c>
      <c r="AE83" s="81">
        <v>0.95</v>
      </c>
      <c r="AF83" s="76">
        <v>1.9</v>
      </c>
      <c r="AG83" s="81">
        <v>1</v>
      </c>
      <c r="AH83" s="76">
        <v>10</v>
      </c>
      <c r="AI83" s="81">
        <v>1</v>
      </c>
      <c r="AJ83" s="76">
        <v>8</v>
      </c>
      <c r="AK83" s="81">
        <v>1</v>
      </c>
      <c r="AL83" s="76">
        <v>6</v>
      </c>
      <c r="AM83" s="76" t="s">
        <v>466</v>
      </c>
      <c r="AN83" s="76">
        <v>3</v>
      </c>
      <c r="AO83" s="76" t="s">
        <v>97</v>
      </c>
      <c r="AP83" s="76">
        <v>0</v>
      </c>
      <c r="AQ83" s="81">
        <v>1</v>
      </c>
      <c r="AR83" s="76">
        <v>3</v>
      </c>
      <c r="AS83" s="76" t="s">
        <v>97</v>
      </c>
      <c r="AT83" s="76">
        <v>0</v>
      </c>
      <c r="AU83" s="76" t="s">
        <v>55</v>
      </c>
      <c r="AV83" s="76">
        <v>4</v>
      </c>
      <c r="AW83" s="76" t="s">
        <v>467</v>
      </c>
      <c r="AX83" s="76">
        <v>2</v>
      </c>
      <c r="AY83" s="76" t="s">
        <v>67</v>
      </c>
      <c r="AZ83" s="76">
        <v>0</v>
      </c>
      <c r="BA83" s="76" t="s">
        <v>468</v>
      </c>
      <c r="BB83" s="76">
        <v>1.5</v>
      </c>
      <c r="BC83" s="76" t="s">
        <v>67</v>
      </c>
      <c r="BD83" s="76">
        <v>0</v>
      </c>
      <c r="BE83" s="278" t="s">
        <v>64</v>
      </c>
      <c r="BF83" s="76"/>
      <c r="BG83" s="278" t="s">
        <v>64</v>
      </c>
      <c r="BH83" s="76"/>
      <c r="BI83" s="195">
        <f t="shared" si="9"/>
        <v>77.24</v>
      </c>
      <c r="BJ83" s="196" t="s">
        <v>261</v>
      </c>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row>
    <row r="84" s="8" customFormat="1" ht="30" customHeight="1" spans="1:124">
      <c r="A84" s="59"/>
      <c r="B84" s="76" t="s">
        <v>469</v>
      </c>
      <c r="C84" s="110">
        <v>1</v>
      </c>
      <c r="D84" s="76">
        <v>4</v>
      </c>
      <c r="E84" s="111">
        <v>1.11</v>
      </c>
      <c r="F84" s="76">
        <v>0.43</v>
      </c>
      <c r="G84" s="110">
        <v>0.0256</v>
      </c>
      <c r="H84" s="76">
        <v>0.64</v>
      </c>
      <c r="I84" s="76">
        <v>0</v>
      </c>
      <c r="J84" s="76">
        <v>2</v>
      </c>
      <c r="K84" s="76" t="s">
        <v>55</v>
      </c>
      <c r="L84" s="76">
        <v>1</v>
      </c>
      <c r="M84" s="76" t="s">
        <v>55</v>
      </c>
      <c r="N84" s="76">
        <v>1</v>
      </c>
      <c r="O84" s="110">
        <v>1</v>
      </c>
      <c r="P84" s="76">
        <v>3</v>
      </c>
      <c r="Q84" s="110">
        <v>0.82805</v>
      </c>
      <c r="R84" s="76">
        <v>3</v>
      </c>
      <c r="S84" s="110">
        <v>1</v>
      </c>
      <c r="T84" s="76">
        <v>10</v>
      </c>
      <c r="U84" s="110">
        <v>0.97</v>
      </c>
      <c r="V84" s="76">
        <v>4.4</v>
      </c>
      <c r="W84" s="110">
        <v>0.7142</v>
      </c>
      <c r="X84" s="76">
        <v>3.57</v>
      </c>
      <c r="Y84" s="110">
        <v>0</v>
      </c>
      <c r="Z84" s="76">
        <v>4</v>
      </c>
      <c r="AA84" s="76" t="s">
        <v>97</v>
      </c>
      <c r="AB84" s="76">
        <v>0</v>
      </c>
      <c r="AC84" s="81">
        <v>1</v>
      </c>
      <c r="AD84" s="76">
        <v>2</v>
      </c>
      <c r="AE84" s="61">
        <v>1</v>
      </c>
      <c r="AF84" s="76">
        <v>2</v>
      </c>
      <c r="AG84" s="110">
        <v>1</v>
      </c>
      <c r="AH84" s="76">
        <v>10</v>
      </c>
      <c r="AI84" s="110">
        <v>1</v>
      </c>
      <c r="AJ84" s="76">
        <v>8</v>
      </c>
      <c r="AK84" s="110">
        <v>1</v>
      </c>
      <c r="AL84" s="76">
        <v>6</v>
      </c>
      <c r="AM84" s="76" t="s">
        <v>470</v>
      </c>
      <c r="AN84" s="76">
        <v>3</v>
      </c>
      <c r="AO84" s="76" t="s">
        <v>89</v>
      </c>
      <c r="AP84" s="76">
        <v>4</v>
      </c>
      <c r="AQ84" s="81">
        <v>1</v>
      </c>
      <c r="AR84" s="76">
        <v>3</v>
      </c>
      <c r="AS84" s="76" t="s">
        <v>471</v>
      </c>
      <c r="AT84" s="76">
        <v>2</v>
      </c>
      <c r="AU84" s="76" t="s">
        <v>55</v>
      </c>
      <c r="AV84" s="76">
        <v>4</v>
      </c>
      <c r="AW84" s="76" t="s">
        <v>467</v>
      </c>
      <c r="AX84" s="76">
        <v>2</v>
      </c>
      <c r="AY84" s="76" t="s">
        <v>467</v>
      </c>
      <c r="AZ84" s="76">
        <v>1</v>
      </c>
      <c r="BA84" s="76" t="s">
        <v>472</v>
      </c>
      <c r="BB84" s="76">
        <v>1.5</v>
      </c>
      <c r="BC84" s="76" t="s">
        <v>67</v>
      </c>
      <c r="BD84" s="76">
        <v>0</v>
      </c>
      <c r="BE84" s="278" t="s">
        <v>64</v>
      </c>
      <c r="BF84" s="76"/>
      <c r="BG84" s="278" t="s">
        <v>64</v>
      </c>
      <c r="BH84" s="76"/>
      <c r="BI84" s="195">
        <f t="shared" si="9"/>
        <v>85.54</v>
      </c>
      <c r="BJ84" s="196" t="s">
        <v>113</v>
      </c>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row>
    <row r="85" s="8" customFormat="1" ht="30" customHeight="1" spans="1:124">
      <c r="A85" s="59"/>
      <c r="B85" s="76" t="s">
        <v>473</v>
      </c>
      <c r="C85" s="81">
        <v>1</v>
      </c>
      <c r="D85" s="76">
        <v>4</v>
      </c>
      <c r="E85" s="111">
        <v>5.2</v>
      </c>
      <c r="F85" s="76">
        <v>2</v>
      </c>
      <c r="G85" s="110">
        <v>0.08</v>
      </c>
      <c r="H85" s="76">
        <v>2</v>
      </c>
      <c r="I85" s="111" t="s">
        <v>474</v>
      </c>
      <c r="J85" s="76">
        <v>0</v>
      </c>
      <c r="K85" s="76" t="s">
        <v>55</v>
      </c>
      <c r="L85" s="76">
        <v>1</v>
      </c>
      <c r="M85" s="76" t="s">
        <v>67</v>
      </c>
      <c r="N85" s="76">
        <v>0</v>
      </c>
      <c r="O85" s="81">
        <v>1</v>
      </c>
      <c r="P85" s="76">
        <v>3</v>
      </c>
      <c r="Q85" s="81">
        <v>0.91286</v>
      </c>
      <c r="R85" s="76">
        <v>3</v>
      </c>
      <c r="S85" s="81">
        <v>1</v>
      </c>
      <c r="T85" s="76">
        <v>10</v>
      </c>
      <c r="U85" s="81">
        <v>1</v>
      </c>
      <c r="V85" s="76">
        <v>5</v>
      </c>
      <c r="W85" s="81">
        <v>1</v>
      </c>
      <c r="X85" s="76">
        <v>5</v>
      </c>
      <c r="Y85" s="111">
        <v>0</v>
      </c>
      <c r="Z85" s="76">
        <v>4</v>
      </c>
      <c r="AA85" s="81" t="s">
        <v>460</v>
      </c>
      <c r="AB85" s="76">
        <v>2</v>
      </c>
      <c r="AC85" s="81">
        <v>1</v>
      </c>
      <c r="AD85" s="76">
        <v>2</v>
      </c>
      <c r="AE85" s="76">
        <v>0</v>
      </c>
      <c r="AF85" s="76">
        <v>0</v>
      </c>
      <c r="AG85" s="81">
        <v>1</v>
      </c>
      <c r="AH85" s="76">
        <v>10</v>
      </c>
      <c r="AI85" s="81">
        <v>1</v>
      </c>
      <c r="AJ85" s="76">
        <v>8</v>
      </c>
      <c r="AK85" s="81">
        <v>1</v>
      </c>
      <c r="AL85" s="76">
        <v>6</v>
      </c>
      <c r="AM85" s="81" t="s">
        <v>475</v>
      </c>
      <c r="AN85" s="76">
        <v>3</v>
      </c>
      <c r="AO85" s="76" t="s">
        <v>89</v>
      </c>
      <c r="AP85" s="76">
        <v>4</v>
      </c>
      <c r="AQ85" s="81">
        <v>1</v>
      </c>
      <c r="AR85" s="76">
        <v>3</v>
      </c>
      <c r="AS85" s="76" t="s">
        <v>476</v>
      </c>
      <c r="AT85" s="76">
        <v>2</v>
      </c>
      <c r="AU85" s="81" t="s">
        <v>55</v>
      </c>
      <c r="AV85" s="76">
        <v>4</v>
      </c>
      <c r="AW85" s="81" t="s">
        <v>477</v>
      </c>
      <c r="AX85" s="76">
        <v>2</v>
      </c>
      <c r="AY85" s="76" t="s">
        <v>478</v>
      </c>
      <c r="AZ85" s="76">
        <v>1.2</v>
      </c>
      <c r="BA85" s="81" t="s">
        <v>479</v>
      </c>
      <c r="BB85" s="76">
        <v>1.5</v>
      </c>
      <c r="BC85" s="76" t="s">
        <v>55</v>
      </c>
      <c r="BD85" s="76">
        <v>2</v>
      </c>
      <c r="BE85" s="278" t="s">
        <v>64</v>
      </c>
      <c r="BF85" s="76"/>
      <c r="BG85" s="278" t="s">
        <v>64</v>
      </c>
      <c r="BH85" s="76"/>
      <c r="BI85" s="195">
        <f t="shared" si="9"/>
        <v>89.7</v>
      </c>
      <c r="BJ85" s="196" t="s">
        <v>113</v>
      </c>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row>
    <row r="86" s="8" customFormat="1" ht="30" customHeight="1" spans="1:124">
      <c r="A86" s="59"/>
      <c r="B86" s="76" t="s">
        <v>480</v>
      </c>
      <c r="C86" s="110">
        <v>1</v>
      </c>
      <c r="D86" s="76">
        <v>4</v>
      </c>
      <c r="E86" s="111">
        <v>1</v>
      </c>
      <c r="F86" s="76">
        <v>0.38</v>
      </c>
      <c r="G86" s="110">
        <v>0.015</v>
      </c>
      <c r="H86" s="76">
        <v>0.5</v>
      </c>
      <c r="I86" s="76">
        <v>0</v>
      </c>
      <c r="J86" s="76">
        <v>0</v>
      </c>
      <c r="K86" s="76" t="s">
        <v>55</v>
      </c>
      <c r="L86" s="76">
        <v>1</v>
      </c>
      <c r="M86" s="76" t="s">
        <v>55</v>
      </c>
      <c r="N86" s="76">
        <v>1</v>
      </c>
      <c r="O86" s="110">
        <v>1</v>
      </c>
      <c r="P86" s="76">
        <v>3</v>
      </c>
      <c r="Q86" s="110">
        <v>1</v>
      </c>
      <c r="R86" s="76">
        <v>3</v>
      </c>
      <c r="S86" s="110">
        <v>1</v>
      </c>
      <c r="T86" s="76">
        <v>10</v>
      </c>
      <c r="U86" s="110">
        <v>1</v>
      </c>
      <c r="V86" s="76">
        <v>5</v>
      </c>
      <c r="W86" s="110">
        <v>1</v>
      </c>
      <c r="X86" s="76">
        <v>5</v>
      </c>
      <c r="Y86" s="110">
        <v>0</v>
      </c>
      <c r="Z86" s="76">
        <v>4</v>
      </c>
      <c r="AA86" s="76" t="s">
        <v>460</v>
      </c>
      <c r="AB86" s="76">
        <v>2</v>
      </c>
      <c r="AC86" s="81">
        <v>1</v>
      </c>
      <c r="AD86" s="76">
        <v>2</v>
      </c>
      <c r="AE86" s="110" t="s">
        <v>67</v>
      </c>
      <c r="AF86" s="76">
        <v>0</v>
      </c>
      <c r="AG86" s="110">
        <v>1</v>
      </c>
      <c r="AH86" s="76">
        <v>10</v>
      </c>
      <c r="AI86" s="110">
        <v>1</v>
      </c>
      <c r="AJ86" s="76">
        <v>8</v>
      </c>
      <c r="AK86" s="110">
        <v>1</v>
      </c>
      <c r="AL86" s="76">
        <v>6</v>
      </c>
      <c r="AM86" s="76" t="s">
        <v>481</v>
      </c>
      <c r="AN86" s="76">
        <v>4</v>
      </c>
      <c r="AO86" s="76" t="s">
        <v>482</v>
      </c>
      <c r="AP86" s="76">
        <v>4</v>
      </c>
      <c r="AQ86" s="81">
        <v>1</v>
      </c>
      <c r="AR86" s="76">
        <v>3</v>
      </c>
      <c r="AS86" s="76" t="s">
        <v>483</v>
      </c>
      <c r="AT86" s="76">
        <v>0</v>
      </c>
      <c r="AU86" s="76" t="s">
        <v>55</v>
      </c>
      <c r="AV86" s="76">
        <v>4</v>
      </c>
      <c r="AW86" s="76" t="s">
        <v>97</v>
      </c>
      <c r="AX86" s="76">
        <v>0</v>
      </c>
      <c r="AY86" s="76" t="s">
        <v>484</v>
      </c>
      <c r="AZ86" s="76">
        <v>1.2</v>
      </c>
      <c r="BA86" s="76" t="s">
        <v>485</v>
      </c>
      <c r="BB86" s="76">
        <v>2</v>
      </c>
      <c r="BC86" s="76" t="s">
        <v>67</v>
      </c>
      <c r="BD86" s="76">
        <v>0</v>
      </c>
      <c r="BE86" s="278" t="s">
        <v>64</v>
      </c>
      <c r="BF86" s="76"/>
      <c r="BG86" s="278" t="s">
        <v>64</v>
      </c>
      <c r="BH86" s="76"/>
      <c r="BI86" s="195">
        <f t="shared" si="9"/>
        <v>83.08</v>
      </c>
      <c r="BJ86" s="196" t="s">
        <v>113</v>
      </c>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row>
    <row r="87" s="8" customFormat="1" ht="30" customHeight="1" spans="1:124">
      <c r="A87" s="64"/>
      <c r="B87" s="83" t="s">
        <v>486</v>
      </c>
      <c r="C87" s="121">
        <v>1</v>
      </c>
      <c r="D87" s="83">
        <v>4</v>
      </c>
      <c r="E87" s="220">
        <v>2.78</v>
      </c>
      <c r="F87" s="83">
        <v>1.07</v>
      </c>
      <c r="G87" s="121">
        <v>0.109</v>
      </c>
      <c r="H87" s="83">
        <v>2</v>
      </c>
      <c r="I87" s="83">
        <v>0</v>
      </c>
      <c r="J87" s="83">
        <v>0</v>
      </c>
      <c r="K87" s="83" t="s">
        <v>55</v>
      </c>
      <c r="L87" s="83">
        <v>1</v>
      </c>
      <c r="M87" s="83" t="s">
        <v>55</v>
      </c>
      <c r="N87" s="83">
        <v>1</v>
      </c>
      <c r="O87" s="121">
        <v>1</v>
      </c>
      <c r="P87" s="83">
        <v>3</v>
      </c>
      <c r="Q87" s="121">
        <v>0.763</v>
      </c>
      <c r="R87" s="83">
        <v>3</v>
      </c>
      <c r="S87" s="121">
        <v>1</v>
      </c>
      <c r="T87" s="83">
        <v>10</v>
      </c>
      <c r="U87" s="121">
        <v>1</v>
      </c>
      <c r="V87" s="83">
        <v>5</v>
      </c>
      <c r="W87" s="121">
        <v>1</v>
      </c>
      <c r="X87" s="83">
        <v>5</v>
      </c>
      <c r="Y87" s="121">
        <v>0</v>
      </c>
      <c r="Z87" s="83">
        <v>4</v>
      </c>
      <c r="AA87" s="83" t="s">
        <v>97</v>
      </c>
      <c r="AB87" s="83">
        <v>0</v>
      </c>
      <c r="AC87" s="84">
        <v>1</v>
      </c>
      <c r="AD87" s="83">
        <v>2</v>
      </c>
      <c r="AE87" s="121" t="s">
        <v>67</v>
      </c>
      <c r="AF87" s="83">
        <v>0</v>
      </c>
      <c r="AG87" s="121">
        <v>1</v>
      </c>
      <c r="AH87" s="83">
        <v>10</v>
      </c>
      <c r="AI87" s="121">
        <v>1</v>
      </c>
      <c r="AJ87" s="83">
        <v>8</v>
      </c>
      <c r="AK87" s="121">
        <v>0</v>
      </c>
      <c r="AL87" s="83">
        <v>0</v>
      </c>
      <c r="AM87" s="83" t="s">
        <v>88</v>
      </c>
      <c r="AN87" s="83">
        <v>2</v>
      </c>
      <c r="AO87" s="83" t="s">
        <v>89</v>
      </c>
      <c r="AP87" s="83">
        <v>4</v>
      </c>
      <c r="AQ87" s="84">
        <v>1</v>
      </c>
      <c r="AR87" s="83">
        <v>3</v>
      </c>
      <c r="AS87" s="83" t="s">
        <v>483</v>
      </c>
      <c r="AT87" s="83">
        <v>0</v>
      </c>
      <c r="AU87" s="83" t="s">
        <v>67</v>
      </c>
      <c r="AV87" s="83">
        <v>0</v>
      </c>
      <c r="AW87" s="83" t="s">
        <v>97</v>
      </c>
      <c r="AX87" s="83">
        <v>0</v>
      </c>
      <c r="AY87" s="83" t="s">
        <v>97</v>
      </c>
      <c r="AZ87" s="83">
        <v>0</v>
      </c>
      <c r="BA87" s="83" t="s">
        <v>487</v>
      </c>
      <c r="BB87" s="83">
        <v>2</v>
      </c>
      <c r="BC87" s="83" t="s">
        <v>67</v>
      </c>
      <c r="BD87" s="83">
        <v>0</v>
      </c>
      <c r="BE87" s="282" t="s">
        <v>64</v>
      </c>
      <c r="BF87" s="83"/>
      <c r="BG87" s="282" t="s">
        <v>64</v>
      </c>
      <c r="BH87" s="83"/>
      <c r="BI87" s="197">
        <f t="shared" si="9"/>
        <v>70.07</v>
      </c>
      <c r="BJ87" s="198" t="s">
        <v>261</v>
      </c>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row>
    <row r="88" s="14" customFormat="1" ht="30" customHeight="1" spans="1:243">
      <c r="A88" s="51">
        <v>14</v>
      </c>
      <c r="B88" s="39" t="s">
        <v>488</v>
      </c>
      <c r="C88" s="47"/>
      <c r="D88" s="123">
        <v>3.77714285714286</v>
      </c>
      <c r="E88" s="41"/>
      <c r="F88" s="41">
        <v>1.95714285714286</v>
      </c>
      <c r="G88" s="47"/>
      <c r="H88" s="41">
        <v>1.98285714285714</v>
      </c>
      <c r="I88" s="46"/>
      <c r="J88" s="41">
        <v>1.71428571428571</v>
      </c>
      <c r="K88" s="46"/>
      <c r="L88" s="46">
        <v>1</v>
      </c>
      <c r="M88" s="46"/>
      <c r="N88" s="41">
        <v>0.714285714285714</v>
      </c>
      <c r="O88" s="45"/>
      <c r="P88" s="46">
        <v>3</v>
      </c>
      <c r="Q88" s="47"/>
      <c r="R88" s="46">
        <v>3</v>
      </c>
      <c r="S88" s="45"/>
      <c r="T88" s="46">
        <v>10</v>
      </c>
      <c r="U88" s="45"/>
      <c r="V88" s="46">
        <v>5</v>
      </c>
      <c r="W88" s="47"/>
      <c r="X88" s="46">
        <v>3.66</v>
      </c>
      <c r="Y88" s="46"/>
      <c r="Z88" s="46">
        <v>4</v>
      </c>
      <c r="AA88" s="46"/>
      <c r="AB88" s="41">
        <f>AVERAGE(AB89:AB95)</f>
        <v>1.85714285714286</v>
      </c>
      <c r="AC88" s="46"/>
      <c r="AD88" s="46">
        <v>2</v>
      </c>
      <c r="AE88" s="45"/>
      <c r="AF88" s="46">
        <v>1.43</v>
      </c>
      <c r="AG88" s="45"/>
      <c r="AH88" s="46">
        <v>10</v>
      </c>
      <c r="AI88" s="45"/>
      <c r="AJ88" s="46">
        <v>8</v>
      </c>
      <c r="AK88" s="45"/>
      <c r="AL88" s="41">
        <v>5.07</v>
      </c>
      <c r="AM88" s="46"/>
      <c r="AN88" s="41">
        <f>AVERAGE(AN89:AN95)</f>
        <v>2.71428571428571</v>
      </c>
      <c r="AO88" s="46"/>
      <c r="AP88" s="168">
        <f>AVERAGE(AP89:AP95)</f>
        <v>3.85714285714286</v>
      </c>
      <c r="AQ88" s="45"/>
      <c r="AR88" s="46">
        <v>3</v>
      </c>
      <c r="AS88" s="46"/>
      <c r="AT88" s="41">
        <f>AVERAGE(AT89:AT95)</f>
        <v>2.57142857142857</v>
      </c>
      <c r="AU88" s="46"/>
      <c r="AV88" s="46">
        <v>4</v>
      </c>
      <c r="AW88" s="46"/>
      <c r="AX88" s="41">
        <f>AVERAGE(AX89:AX95)</f>
        <v>2</v>
      </c>
      <c r="AY88" s="46"/>
      <c r="AZ88" s="41">
        <v>0.37</v>
      </c>
      <c r="BA88" s="46"/>
      <c r="BB88" s="46">
        <v>1.5</v>
      </c>
      <c r="BC88" s="46"/>
      <c r="BD88" s="46">
        <v>0.57</v>
      </c>
      <c r="BE88" s="46"/>
      <c r="BF88" s="46"/>
      <c r="BG88" s="46"/>
      <c r="BH88" s="46">
        <v>0.14</v>
      </c>
      <c r="BI88" s="168">
        <f t="shared" si="9"/>
        <v>88.8857142857143</v>
      </c>
      <c r="BJ88" s="191" t="s">
        <v>113</v>
      </c>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c r="IH88" s="13"/>
      <c r="II88" s="13"/>
    </row>
    <row r="89" s="13" customFormat="1" ht="30" customHeight="1" spans="1:62">
      <c r="A89" s="53"/>
      <c r="B89" s="69" t="s">
        <v>489</v>
      </c>
      <c r="C89" s="55">
        <v>1</v>
      </c>
      <c r="D89" s="69">
        <v>4</v>
      </c>
      <c r="E89" s="71">
        <v>6.3</v>
      </c>
      <c r="F89" s="69">
        <v>2</v>
      </c>
      <c r="G89" s="158">
        <v>0.149</v>
      </c>
      <c r="H89" s="69">
        <v>2</v>
      </c>
      <c r="I89" s="69">
        <v>0</v>
      </c>
      <c r="J89" s="69">
        <v>2</v>
      </c>
      <c r="K89" s="69" t="s">
        <v>55</v>
      </c>
      <c r="L89" s="69">
        <v>1</v>
      </c>
      <c r="M89" s="69" t="s">
        <v>55</v>
      </c>
      <c r="N89" s="69">
        <v>1</v>
      </c>
      <c r="O89" s="55">
        <v>1</v>
      </c>
      <c r="P89" s="69">
        <v>3</v>
      </c>
      <c r="Q89" s="158">
        <v>0.92</v>
      </c>
      <c r="R89" s="69">
        <v>3</v>
      </c>
      <c r="S89" s="55">
        <v>1</v>
      </c>
      <c r="T89" s="69">
        <v>10</v>
      </c>
      <c r="U89" s="55">
        <v>1</v>
      </c>
      <c r="V89" s="69">
        <v>5</v>
      </c>
      <c r="W89" s="55">
        <v>1</v>
      </c>
      <c r="X89" s="69">
        <v>5</v>
      </c>
      <c r="Y89" s="69">
        <v>0</v>
      </c>
      <c r="Z89" s="69">
        <v>4</v>
      </c>
      <c r="AA89" s="69" t="s">
        <v>490</v>
      </c>
      <c r="AB89" s="69">
        <v>2</v>
      </c>
      <c r="AC89" s="55">
        <v>1</v>
      </c>
      <c r="AD89" s="69">
        <v>2</v>
      </c>
      <c r="AE89" s="94">
        <v>1</v>
      </c>
      <c r="AF89" s="69">
        <v>2</v>
      </c>
      <c r="AG89" s="55">
        <v>1</v>
      </c>
      <c r="AH89" s="69">
        <v>10</v>
      </c>
      <c r="AI89" s="55">
        <v>1</v>
      </c>
      <c r="AJ89" s="69">
        <v>8</v>
      </c>
      <c r="AK89" s="55">
        <v>1</v>
      </c>
      <c r="AL89" s="69">
        <v>6</v>
      </c>
      <c r="AM89" s="69" t="s">
        <v>491</v>
      </c>
      <c r="AN89" s="69">
        <v>3</v>
      </c>
      <c r="AO89" s="54" t="s">
        <v>492</v>
      </c>
      <c r="AP89" s="54">
        <v>4</v>
      </c>
      <c r="AQ89" s="94">
        <v>1</v>
      </c>
      <c r="AR89" s="54">
        <v>3</v>
      </c>
      <c r="AS89" s="54" t="s">
        <v>89</v>
      </c>
      <c r="AT89" s="54">
        <v>3</v>
      </c>
      <c r="AU89" s="54" t="s">
        <v>55</v>
      </c>
      <c r="AV89" s="69">
        <v>4</v>
      </c>
      <c r="AW89" s="54" t="s">
        <v>493</v>
      </c>
      <c r="AX89" s="54">
        <v>2</v>
      </c>
      <c r="AY89" s="54" t="s">
        <v>97</v>
      </c>
      <c r="AZ89" s="54">
        <v>0</v>
      </c>
      <c r="BA89" s="54" t="s">
        <v>494</v>
      </c>
      <c r="BB89" s="69">
        <v>1.5</v>
      </c>
      <c r="BC89" s="69" t="s">
        <v>55</v>
      </c>
      <c r="BD89" s="69">
        <v>2</v>
      </c>
      <c r="BE89" s="276" t="s">
        <v>64</v>
      </c>
      <c r="BF89" s="69"/>
      <c r="BG89" s="69" t="s">
        <v>64</v>
      </c>
      <c r="BH89" s="69">
        <v>0</v>
      </c>
      <c r="BI89" s="193">
        <f t="shared" si="9"/>
        <v>94.5</v>
      </c>
      <c r="BJ89" s="194" t="s">
        <v>65</v>
      </c>
    </row>
    <row r="90" s="13" customFormat="1" ht="30" customHeight="1" spans="1:62">
      <c r="A90" s="59"/>
      <c r="B90" s="76" t="s">
        <v>495</v>
      </c>
      <c r="C90" s="81">
        <v>1</v>
      </c>
      <c r="D90" s="76">
        <v>4</v>
      </c>
      <c r="E90" s="111">
        <v>5.38</v>
      </c>
      <c r="F90" s="76">
        <v>2</v>
      </c>
      <c r="G90" s="110">
        <v>0.0805</v>
      </c>
      <c r="H90" s="76">
        <v>2</v>
      </c>
      <c r="I90" s="76">
        <v>0</v>
      </c>
      <c r="J90" s="76">
        <v>2</v>
      </c>
      <c r="K90" s="76" t="s">
        <v>55</v>
      </c>
      <c r="L90" s="76">
        <v>1</v>
      </c>
      <c r="M90" s="76" t="s">
        <v>55</v>
      </c>
      <c r="N90" s="76">
        <v>1</v>
      </c>
      <c r="O90" s="81">
        <v>1</v>
      </c>
      <c r="P90" s="76">
        <v>3</v>
      </c>
      <c r="Q90" s="81">
        <v>0.84</v>
      </c>
      <c r="R90" s="76">
        <v>3</v>
      </c>
      <c r="S90" s="81">
        <v>1</v>
      </c>
      <c r="T90" s="76">
        <v>10</v>
      </c>
      <c r="U90" s="81">
        <v>1</v>
      </c>
      <c r="V90" s="76">
        <v>5</v>
      </c>
      <c r="W90" s="61">
        <v>1</v>
      </c>
      <c r="X90" s="60">
        <v>5</v>
      </c>
      <c r="Y90" s="60">
        <v>0</v>
      </c>
      <c r="Z90" s="60">
        <v>4</v>
      </c>
      <c r="AA90" s="60" t="s">
        <v>496</v>
      </c>
      <c r="AB90" s="76">
        <v>1</v>
      </c>
      <c r="AC90" s="81">
        <v>1</v>
      </c>
      <c r="AD90" s="76">
        <v>2</v>
      </c>
      <c r="AE90" s="61">
        <v>1</v>
      </c>
      <c r="AF90" s="60">
        <v>2</v>
      </c>
      <c r="AG90" s="81">
        <v>1</v>
      </c>
      <c r="AH90" s="76">
        <v>10</v>
      </c>
      <c r="AI90" s="81">
        <v>1</v>
      </c>
      <c r="AJ90" s="76">
        <v>8</v>
      </c>
      <c r="AK90" s="81">
        <v>1</v>
      </c>
      <c r="AL90" s="76">
        <v>6</v>
      </c>
      <c r="AM90" s="76" t="s">
        <v>491</v>
      </c>
      <c r="AN90" s="76">
        <v>3</v>
      </c>
      <c r="AO90" s="60" t="s">
        <v>492</v>
      </c>
      <c r="AP90" s="60">
        <v>4</v>
      </c>
      <c r="AQ90" s="61">
        <v>1</v>
      </c>
      <c r="AR90" s="60">
        <v>3</v>
      </c>
      <c r="AS90" s="60" t="s">
        <v>89</v>
      </c>
      <c r="AT90" s="60">
        <v>3</v>
      </c>
      <c r="AU90" s="60" t="s">
        <v>55</v>
      </c>
      <c r="AV90" s="76">
        <v>4</v>
      </c>
      <c r="AW90" s="60" t="s">
        <v>497</v>
      </c>
      <c r="AX90" s="60">
        <v>2</v>
      </c>
      <c r="AY90" s="60" t="s">
        <v>498</v>
      </c>
      <c r="AZ90" s="60">
        <v>1.2</v>
      </c>
      <c r="BA90" s="60" t="s">
        <v>499</v>
      </c>
      <c r="BB90" s="76">
        <v>1.5</v>
      </c>
      <c r="BC90" s="76" t="s">
        <v>67</v>
      </c>
      <c r="BD90" s="76">
        <v>0</v>
      </c>
      <c r="BE90" s="278" t="s">
        <v>64</v>
      </c>
      <c r="BF90" s="76"/>
      <c r="BG90" s="76" t="s">
        <v>64</v>
      </c>
      <c r="BH90" s="76">
        <v>0</v>
      </c>
      <c r="BI90" s="195">
        <f t="shared" si="9"/>
        <v>92.7</v>
      </c>
      <c r="BJ90" s="196" t="s">
        <v>65</v>
      </c>
    </row>
    <row r="91" s="13" customFormat="1" ht="30" customHeight="1" spans="1:62">
      <c r="A91" s="59"/>
      <c r="B91" s="76" t="s">
        <v>500</v>
      </c>
      <c r="C91" s="110">
        <v>0.972</v>
      </c>
      <c r="D91" s="60">
        <v>3.44</v>
      </c>
      <c r="E91" s="74">
        <v>4.41</v>
      </c>
      <c r="F91" s="76">
        <v>1.7</v>
      </c>
      <c r="G91" s="63">
        <v>0.075</v>
      </c>
      <c r="H91" s="60">
        <v>1.88</v>
      </c>
      <c r="I91" s="76">
        <v>0</v>
      </c>
      <c r="J91" s="76">
        <v>2</v>
      </c>
      <c r="K91" s="76" t="s">
        <v>55</v>
      </c>
      <c r="L91" s="76">
        <v>1</v>
      </c>
      <c r="M91" s="76" t="s">
        <v>55</v>
      </c>
      <c r="N91" s="76">
        <v>1</v>
      </c>
      <c r="O91" s="81">
        <v>1</v>
      </c>
      <c r="P91" s="76">
        <v>3</v>
      </c>
      <c r="Q91" s="110">
        <v>1</v>
      </c>
      <c r="R91" s="60">
        <v>3</v>
      </c>
      <c r="S91" s="81">
        <v>1</v>
      </c>
      <c r="T91" s="76">
        <v>10</v>
      </c>
      <c r="U91" s="81">
        <v>1</v>
      </c>
      <c r="V91" s="76">
        <v>5</v>
      </c>
      <c r="W91" s="81">
        <v>0.5</v>
      </c>
      <c r="X91" s="76">
        <v>2.5</v>
      </c>
      <c r="Y91" s="76">
        <v>0</v>
      </c>
      <c r="Z91" s="76">
        <v>4</v>
      </c>
      <c r="AA91" s="60" t="s">
        <v>501</v>
      </c>
      <c r="AB91" s="60">
        <v>2</v>
      </c>
      <c r="AC91" s="81">
        <v>1</v>
      </c>
      <c r="AD91" s="76">
        <v>2</v>
      </c>
      <c r="AE91" s="76" t="s">
        <v>502</v>
      </c>
      <c r="AF91" s="76">
        <v>0</v>
      </c>
      <c r="AG91" s="81">
        <v>1</v>
      </c>
      <c r="AH91" s="76">
        <v>10</v>
      </c>
      <c r="AI91" s="81">
        <v>1</v>
      </c>
      <c r="AJ91" s="76">
        <v>8</v>
      </c>
      <c r="AK91" s="81">
        <v>0.83</v>
      </c>
      <c r="AL91" s="76">
        <v>4.98</v>
      </c>
      <c r="AM91" s="76" t="s">
        <v>491</v>
      </c>
      <c r="AN91" s="60">
        <v>3</v>
      </c>
      <c r="AO91" s="60" t="s">
        <v>492</v>
      </c>
      <c r="AP91" s="60">
        <v>4</v>
      </c>
      <c r="AQ91" s="61">
        <v>1</v>
      </c>
      <c r="AR91" s="60">
        <v>3</v>
      </c>
      <c r="AS91" s="60" t="s">
        <v>89</v>
      </c>
      <c r="AT91" s="60">
        <v>3</v>
      </c>
      <c r="AU91" s="60" t="s">
        <v>55</v>
      </c>
      <c r="AV91" s="76">
        <v>4</v>
      </c>
      <c r="AW91" s="60" t="s">
        <v>497</v>
      </c>
      <c r="AX91" s="60">
        <v>2</v>
      </c>
      <c r="AY91" s="60" t="s">
        <v>97</v>
      </c>
      <c r="AZ91" s="60">
        <v>0</v>
      </c>
      <c r="BA91" s="60" t="s">
        <v>503</v>
      </c>
      <c r="BB91" s="60">
        <v>1.5</v>
      </c>
      <c r="BC91" s="60" t="s">
        <v>67</v>
      </c>
      <c r="BD91" s="60">
        <v>0</v>
      </c>
      <c r="BE91" s="278" t="s">
        <v>64</v>
      </c>
      <c r="BF91" s="76"/>
      <c r="BG91" s="76" t="s">
        <v>64</v>
      </c>
      <c r="BH91" s="76">
        <v>0</v>
      </c>
      <c r="BI91" s="195">
        <f t="shared" si="9"/>
        <v>86</v>
      </c>
      <c r="BJ91" s="196" t="s">
        <v>113</v>
      </c>
    </row>
    <row r="92" s="15" customFormat="1" ht="30" customHeight="1" spans="1:124">
      <c r="A92" s="59"/>
      <c r="B92" s="60" t="s">
        <v>504</v>
      </c>
      <c r="C92" s="110">
        <v>1</v>
      </c>
      <c r="D92" s="76">
        <v>4</v>
      </c>
      <c r="E92" s="74">
        <v>5.49</v>
      </c>
      <c r="F92" s="76">
        <v>2</v>
      </c>
      <c r="G92" s="110">
        <v>0.1</v>
      </c>
      <c r="H92" s="76">
        <v>2</v>
      </c>
      <c r="I92" s="76">
        <v>0</v>
      </c>
      <c r="J92" s="76">
        <v>2</v>
      </c>
      <c r="K92" s="60" t="s">
        <v>55</v>
      </c>
      <c r="L92" s="60">
        <v>1</v>
      </c>
      <c r="M92" s="60" t="s">
        <v>55</v>
      </c>
      <c r="N92" s="60">
        <v>1</v>
      </c>
      <c r="O92" s="81">
        <v>1</v>
      </c>
      <c r="P92" s="76">
        <v>3</v>
      </c>
      <c r="Q92" s="110">
        <v>0.99</v>
      </c>
      <c r="R92" s="76">
        <v>3</v>
      </c>
      <c r="S92" s="81">
        <v>1</v>
      </c>
      <c r="T92" s="76">
        <v>10</v>
      </c>
      <c r="U92" s="81">
        <v>1</v>
      </c>
      <c r="V92" s="251">
        <v>5</v>
      </c>
      <c r="W92" s="81">
        <v>0.18</v>
      </c>
      <c r="X92" s="111">
        <v>0.9</v>
      </c>
      <c r="Y92" s="76">
        <v>0</v>
      </c>
      <c r="Z92" s="76">
        <v>4</v>
      </c>
      <c r="AA92" s="60" t="s">
        <v>505</v>
      </c>
      <c r="AB92" s="60">
        <v>2</v>
      </c>
      <c r="AC92" s="81">
        <v>1</v>
      </c>
      <c r="AD92" s="76">
        <v>2</v>
      </c>
      <c r="AE92" s="61">
        <v>1</v>
      </c>
      <c r="AF92" s="76">
        <v>2</v>
      </c>
      <c r="AG92" s="81">
        <v>1</v>
      </c>
      <c r="AH92" s="76">
        <v>10</v>
      </c>
      <c r="AI92" s="61">
        <v>1</v>
      </c>
      <c r="AJ92" s="60">
        <v>8</v>
      </c>
      <c r="AK92" s="81">
        <v>0.5</v>
      </c>
      <c r="AL92" s="76">
        <v>3</v>
      </c>
      <c r="AM92" s="76" t="s">
        <v>491</v>
      </c>
      <c r="AN92" s="60">
        <v>3</v>
      </c>
      <c r="AO92" s="60" t="s">
        <v>492</v>
      </c>
      <c r="AP92" s="60">
        <v>4</v>
      </c>
      <c r="AQ92" s="61">
        <v>1</v>
      </c>
      <c r="AR92" s="60">
        <v>3</v>
      </c>
      <c r="AS92" s="60" t="s">
        <v>89</v>
      </c>
      <c r="AT92" s="60">
        <v>3</v>
      </c>
      <c r="AU92" s="60" t="s">
        <v>55</v>
      </c>
      <c r="AV92" s="76">
        <v>4</v>
      </c>
      <c r="AW92" s="60" t="s">
        <v>493</v>
      </c>
      <c r="AX92" s="60">
        <v>2</v>
      </c>
      <c r="AY92" s="60" t="s">
        <v>97</v>
      </c>
      <c r="AZ92" s="60">
        <v>0</v>
      </c>
      <c r="BA92" s="60" t="s">
        <v>506</v>
      </c>
      <c r="BB92" s="76">
        <v>1.5</v>
      </c>
      <c r="BC92" s="76" t="s">
        <v>67</v>
      </c>
      <c r="BD92" s="76">
        <v>0</v>
      </c>
      <c r="BE92" s="278" t="s">
        <v>64</v>
      </c>
      <c r="BF92" s="76"/>
      <c r="BG92" s="76" t="s">
        <v>64</v>
      </c>
      <c r="BH92" s="76">
        <v>0</v>
      </c>
      <c r="BI92" s="195">
        <f t="shared" si="9"/>
        <v>85.4</v>
      </c>
      <c r="BJ92" s="196" t="s">
        <v>113</v>
      </c>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row>
    <row r="93" s="13" customFormat="1" ht="30" customHeight="1" spans="1:62">
      <c r="A93" s="59"/>
      <c r="B93" s="76" t="s">
        <v>507</v>
      </c>
      <c r="C93" s="110">
        <v>1</v>
      </c>
      <c r="D93" s="76">
        <v>4</v>
      </c>
      <c r="E93" s="74">
        <v>6.8</v>
      </c>
      <c r="F93" s="76">
        <v>2</v>
      </c>
      <c r="G93" s="110">
        <v>0.17</v>
      </c>
      <c r="H93" s="76">
        <v>2</v>
      </c>
      <c r="I93" s="76">
        <v>0</v>
      </c>
      <c r="J93" s="76">
        <v>2</v>
      </c>
      <c r="K93" s="76" t="s">
        <v>55</v>
      </c>
      <c r="L93" s="76">
        <v>1</v>
      </c>
      <c r="M93" s="76" t="s">
        <v>55</v>
      </c>
      <c r="N93" s="76">
        <v>1</v>
      </c>
      <c r="O93" s="81">
        <v>1</v>
      </c>
      <c r="P93" s="76">
        <v>3</v>
      </c>
      <c r="Q93" s="81">
        <v>0.857</v>
      </c>
      <c r="R93" s="76">
        <v>3</v>
      </c>
      <c r="S93" s="81">
        <v>1</v>
      </c>
      <c r="T93" s="76">
        <v>10</v>
      </c>
      <c r="U93" s="81">
        <v>1</v>
      </c>
      <c r="V93" s="76">
        <v>5</v>
      </c>
      <c r="W93" s="110">
        <v>0.6709</v>
      </c>
      <c r="X93" s="76">
        <v>3.35</v>
      </c>
      <c r="Y93" s="266">
        <v>0</v>
      </c>
      <c r="Z93" s="60">
        <v>4</v>
      </c>
      <c r="AA93" s="76" t="s">
        <v>508</v>
      </c>
      <c r="AB93" s="60">
        <v>2</v>
      </c>
      <c r="AC93" s="81">
        <v>1</v>
      </c>
      <c r="AD93" s="76">
        <v>2</v>
      </c>
      <c r="AE93" s="61">
        <v>1</v>
      </c>
      <c r="AF93" s="76">
        <v>2</v>
      </c>
      <c r="AG93" s="81">
        <v>1</v>
      </c>
      <c r="AH93" s="76">
        <v>10</v>
      </c>
      <c r="AI93" s="81">
        <v>1</v>
      </c>
      <c r="AJ93" s="76">
        <v>8</v>
      </c>
      <c r="AK93" s="81">
        <v>1</v>
      </c>
      <c r="AL93" s="76">
        <v>6</v>
      </c>
      <c r="AM93" s="76" t="s">
        <v>509</v>
      </c>
      <c r="AN93" s="76">
        <v>2</v>
      </c>
      <c r="AO93" s="60" t="s">
        <v>492</v>
      </c>
      <c r="AP93" s="60">
        <v>4</v>
      </c>
      <c r="AQ93" s="61">
        <v>1</v>
      </c>
      <c r="AR93" s="60">
        <v>3</v>
      </c>
      <c r="AS93" s="60" t="s">
        <v>510</v>
      </c>
      <c r="AT93" s="60">
        <v>3</v>
      </c>
      <c r="AU93" s="60" t="s">
        <v>55</v>
      </c>
      <c r="AV93" s="76">
        <v>4</v>
      </c>
      <c r="AW93" s="60" t="s">
        <v>497</v>
      </c>
      <c r="AX93" s="60">
        <v>2</v>
      </c>
      <c r="AY93" s="60" t="s">
        <v>97</v>
      </c>
      <c r="AZ93" s="60">
        <v>0</v>
      </c>
      <c r="BA93" s="60" t="s">
        <v>511</v>
      </c>
      <c r="BB93" s="76">
        <v>1.5</v>
      </c>
      <c r="BC93" s="76" t="s">
        <v>67</v>
      </c>
      <c r="BD93" s="76">
        <v>0</v>
      </c>
      <c r="BE93" s="278" t="s">
        <v>64</v>
      </c>
      <c r="BF93" s="76"/>
      <c r="BG93" s="76" t="s">
        <v>64</v>
      </c>
      <c r="BH93" s="76">
        <v>0</v>
      </c>
      <c r="BI93" s="195">
        <f t="shared" si="9"/>
        <v>89.85</v>
      </c>
      <c r="BJ93" s="196" t="s">
        <v>113</v>
      </c>
    </row>
    <row r="94" s="13" customFormat="1" ht="30" customHeight="1" spans="1:62">
      <c r="A94" s="59"/>
      <c r="B94" s="76" t="s">
        <v>512</v>
      </c>
      <c r="C94" s="81">
        <v>0.9503</v>
      </c>
      <c r="D94" s="76">
        <v>3</v>
      </c>
      <c r="E94" s="82">
        <v>7.5</v>
      </c>
      <c r="F94" s="76">
        <v>2</v>
      </c>
      <c r="G94" s="110">
        <v>0.082</v>
      </c>
      <c r="H94" s="76">
        <v>2</v>
      </c>
      <c r="I94" s="76">
        <v>0</v>
      </c>
      <c r="J94" s="76">
        <v>2</v>
      </c>
      <c r="K94" s="76" t="s">
        <v>55</v>
      </c>
      <c r="L94" s="76">
        <v>1</v>
      </c>
      <c r="M94" s="76" t="s">
        <v>67</v>
      </c>
      <c r="N94" s="76">
        <v>0</v>
      </c>
      <c r="O94" s="81">
        <v>1</v>
      </c>
      <c r="P94" s="76">
        <v>3</v>
      </c>
      <c r="Q94" s="81">
        <v>1</v>
      </c>
      <c r="R94" s="76">
        <v>3</v>
      </c>
      <c r="S94" s="81">
        <v>1</v>
      </c>
      <c r="T94" s="76">
        <v>10</v>
      </c>
      <c r="U94" s="81">
        <v>1</v>
      </c>
      <c r="V94" s="76">
        <v>5</v>
      </c>
      <c r="W94" s="81">
        <v>0.7778</v>
      </c>
      <c r="X94" s="60">
        <v>3.9</v>
      </c>
      <c r="Y94" s="60">
        <v>0</v>
      </c>
      <c r="Z94" s="60">
        <v>4</v>
      </c>
      <c r="AA94" s="76" t="s">
        <v>513</v>
      </c>
      <c r="AB94" s="76">
        <v>2</v>
      </c>
      <c r="AC94" s="81">
        <v>1</v>
      </c>
      <c r="AD94" s="76">
        <v>2</v>
      </c>
      <c r="AE94" s="61">
        <v>1</v>
      </c>
      <c r="AF94" s="76">
        <v>2</v>
      </c>
      <c r="AG94" s="81">
        <v>1</v>
      </c>
      <c r="AH94" s="76">
        <v>10</v>
      </c>
      <c r="AI94" s="81">
        <v>1</v>
      </c>
      <c r="AJ94" s="76">
        <v>8</v>
      </c>
      <c r="AK94" s="81">
        <v>0.58</v>
      </c>
      <c r="AL94" s="76">
        <v>3.48</v>
      </c>
      <c r="AM94" s="60" t="s">
        <v>514</v>
      </c>
      <c r="AN94" s="76">
        <v>2</v>
      </c>
      <c r="AO94" s="60" t="s">
        <v>515</v>
      </c>
      <c r="AP94" s="60">
        <v>3</v>
      </c>
      <c r="AQ94" s="61">
        <v>1</v>
      </c>
      <c r="AR94" s="60">
        <v>3</v>
      </c>
      <c r="AS94" s="60" t="s">
        <v>510</v>
      </c>
      <c r="AT94" s="60">
        <v>3</v>
      </c>
      <c r="AU94" s="60" t="s">
        <v>55</v>
      </c>
      <c r="AV94" s="76">
        <v>4</v>
      </c>
      <c r="AW94" s="60" t="s">
        <v>516</v>
      </c>
      <c r="AX94" s="60">
        <v>4</v>
      </c>
      <c r="AY94" s="60" t="s">
        <v>517</v>
      </c>
      <c r="AZ94" s="60">
        <v>1.4</v>
      </c>
      <c r="BA94" s="60" t="s">
        <v>518</v>
      </c>
      <c r="BB94" s="76">
        <v>1.5</v>
      </c>
      <c r="BC94" s="76" t="s">
        <v>67</v>
      </c>
      <c r="BD94" s="76">
        <v>0</v>
      </c>
      <c r="BE94" s="278" t="s">
        <v>64</v>
      </c>
      <c r="BF94" s="76"/>
      <c r="BG94" s="76" t="s">
        <v>134</v>
      </c>
      <c r="BH94" s="76">
        <v>1</v>
      </c>
      <c r="BI94" s="195">
        <f t="shared" si="9"/>
        <v>89.28</v>
      </c>
      <c r="BJ94" s="196" t="s">
        <v>113</v>
      </c>
    </row>
    <row r="95" s="15" customFormat="1" ht="30" customHeight="1" spans="1:124">
      <c r="A95" s="64"/>
      <c r="B95" s="65" t="s">
        <v>519</v>
      </c>
      <c r="C95" s="66">
        <v>1</v>
      </c>
      <c r="D95" s="65">
        <v>4</v>
      </c>
      <c r="E95" s="170">
        <v>5.7</v>
      </c>
      <c r="F95" s="65">
        <v>2</v>
      </c>
      <c r="G95" s="68">
        <v>0.099</v>
      </c>
      <c r="H95" s="65">
        <v>2</v>
      </c>
      <c r="I95" s="66" t="s">
        <v>520</v>
      </c>
      <c r="J95" s="65">
        <v>0</v>
      </c>
      <c r="K95" s="65" t="s">
        <v>55</v>
      </c>
      <c r="L95" s="65">
        <v>1</v>
      </c>
      <c r="M95" s="65" t="s">
        <v>67</v>
      </c>
      <c r="N95" s="65">
        <v>0</v>
      </c>
      <c r="O95" s="66">
        <v>1</v>
      </c>
      <c r="P95" s="65">
        <v>3</v>
      </c>
      <c r="Q95" s="66">
        <v>0.78</v>
      </c>
      <c r="R95" s="65">
        <v>3</v>
      </c>
      <c r="S95" s="66">
        <v>1</v>
      </c>
      <c r="T95" s="65">
        <v>10</v>
      </c>
      <c r="U95" s="66">
        <v>1</v>
      </c>
      <c r="V95" s="65">
        <v>5</v>
      </c>
      <c r="W95" s="66">
        <v>1</v>
      </c>
      <c r="X95" s="65">
        <v>5</v>
      </c>
      <c r="Y95" s="65">
        <v>0</v>
      </c>
      <c r="Z95" s="65">
        <v>4</v>
      </c>
      <c r="AA95" s="66" t="s">
        <v>521</v>
      </c>
      <c r="AB95" s="65">
        <v>2</v>
      </c>
      <c r="AC95" s="84">
        <v>1</v>
      </c>
      <c r="AD95" s="65">
        <v>2</v>
      </c>
      <c r="AE95" s="65" t="s">
        <v>502</v>
      </c>
      <c r="AF95" s="65">
        <v>0</v>
      </c>
      <c r="AG95" s="66">
        <v>1</v>
      </c>
      <c r="AH95" s="65">
        <v>10</v>
      </c>
      <c r="AI95" s="66">
        <v>1</v>
      </c>
      <c r="AJ95" s="65">
        <v>8</v>
      </c>
      <c r="AK95" s="66">
        <v>1</v>
      </c>
      <c r="AL95" s="65">
        <v>6</v>
      </c>
      <c r="AM95" s="66" t="s">
        <v>522</v>
      </c>
      <c r="AN95" s="65">
        <v>3</v>
      </c>
      <c r="AO95" s="65" t="s">
        <v>523</v>
      </c>
      <c r="AP95" s="65">
        <v>4</v>
      </c>
      <c r="AQ95" s="66">
        <v>1</v>
      </c>
      <c r="AR95" s="65">
        <v>3</v>
      </c>
      <c r="AS95" s="65" t="s">
        <v>97</v>
      </c>
      <c r="AT95" s="65">
        <v>0</v>
      </c>
      <c r="AU95" s="66" t="s">
        <v>55</v>
      </c>
      <c r="AV95" s="83">
        <v>4</v>
      </c>
      <c r="AW95" s="66" t="s">
        <v>97</v>
      </c>
      <c r="AX95" s="65">
        <v>0</v>
      </c>
      <c r="AY95" s="65" t="s">
        <v>97</v>
      </c>
      <c r="AZ95" s="65">
        <v>0</v>
      </c>
      <c r="BA95" s="83" t="s">
        <v>503</v>
      </c>
      <c r="BB95" s="83">
        <v>1.5</v>
      </c>
      <c r="BC95" s="65" t="s">
        <v>55</v>
      </c>
      <c r="BD95" s="65">
        <v>2</v>
      </c>
      <c r="BE95" s="282" t="s">
        <v>64</v>
      </c>
      <c r="BF95" s="65"/>
      <c r="BG95" s="66" t="s">
        <v>64</v>
      </c>
      <c r="BH95" s="65">
        <v>0</v>
      </c>
      <c r="BI95" s="197">
        <f t="shared" si="9"/>
        <v>84.5</v>
      </c>
      <c r="BJ95" s="198" t="s">
        <v>113</v>
      </c>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row>
    <row r="96" s="16" customFormat="1" ht="30" customHeight="1" spans="1:243">
      <c r="A96" s="221">
        <v>15</v>
      </c>
      <c r="B96" s="89" t="s">
        <v>524</v>
      </c>
      <c r="C96" s="156"/>
      <c r="D96" s="222">
        <v>3.6</v>
      </c>
      <c r="E96" s="222"/>
      <c r="F96" s="222">
        <v>2</v>
      </c>
      <c r="G96" s="40"/>
      <c r="H96" s="222">
        <v>2</v>
      </c>
      <c r="I96" s="222"/>
      <c r="J96" s="222">
        <v>2</v>
      </c>
      <c r="K96" s="91"/>
      <c r="L96" s="222">
        <v>1</v>
      </c>
      <c r="M96" s="91"/>
      <c r="N96" s="222">
        <v>0.75</v>
      </c>
      <c r="O96" s="222"/>
      <c r="P96" s="222">
        <v>3</v>
      </c>
      <c r="Q96" s="40"/>
      <c r="R96" s="222">
        <v>3</v>
      </c>
      <c r="S96" s="40"/>
      <c r="T96" s="222">
        <v>10</v>
      </c>
      <c r="U96" s="252"/>
      <c r="V96" s="222">
        <v>3.5</v>
      </c>
      <c r="W96" s="252"/>
      <c r="X96" s="222">
        <v>3.97</v>
      </c>
      <c r="Y96" s="222"/>
      <c r="Z96" s="222">
        <v>4</v>
      </c>
      <c r="AA96" s="91"/>
      <c r="AB96" s="222">
        <v>1.5</v>
      </c>
      <c r="AC96" s="40"/>
      <c r="AD96" s="222">
        <v>2</v>
      </c>
      <c r="AE96" s="40"/>
      <c r="AF96" s="222">
        <v>2</v>
      </c>
      <c r="AG96" s="40"/>
      <c r="AH96" s="222">
        <v>10</v>
      </c>
      <c r="AI96" s="40"/>
      <c r="AJ96" s="222">
        <v>8</v>
      </c>
      <c r="AK96" s="40"/>
      <c r="AL96" s="222">
        <v>6</v>
      </c>
      <c r="AM96" s="142"/>
      <c r="AN96" s="222">
        <v>2</v>
      </c>
      <c r="AO96" s="91"/>
      <c r="AP96" s="168">
        <f>AVERAGE(AP97:AP100)</f>
        <v>4</v>
      </c>
      <c r="AQ96" s="40"/>
      <c r="AR96" s="222">
        <v>3</v>
      </c>
      <c r="AS96" s="142"/>
      <c r="AT96" s="222">
        <v>3</v>
      </c>
      <c r="AU96" s="91"/>
      <c r="AV96" s="222">
        <v>3</v>
      </c>
      <c r="AW96" s="91"/>
      <c r="AX96" s="222">
        <v>2</v>
      </c>
      <c r="AY96" s="91"/>
      <c r="AZ96" s="222">
        <v>0.9</v>
      </c>
      <c r="BA96" s="91"/>
      <c r="BB96" s="222">
        <v>1.23</v>
      </c>
      <c r="BC96" s="91"/>
      <c r="BD96" s="222">
        <v>1.5</v>
      </c>
      <c r="BE96" s="222"/>
      <c r="BF96" s="222"/>
      <c r="BG96" s="91"/>
      <c r="BH96" s="222"/>
      <c r="BI96" s="168">
        <f t="shared" si="9"/>
        <v>88.95</v>
      </c>
      <c r="BJ96" s="191" t="s">
        <v>113</v>
      </c>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c r="FY96" s="17"/>
      <c r="FZ96" s="17"/>
      <c r="GA96" s="17"/>
      <c r="GB96" s="17"/>
      <c r="GC96" s="17"/>
      <c r="GD96" s="17"/>
      <c r="GE96" s="17"/>
      <c r="GF96" s="17"/>
      <c r="GG96" s="17"/>
      <c r="GH96" s="17"/>
      <c r="GI96" s="17"/>
      <c r="GJ96" s="17"/>
      <c r="GK96" s="17"/>
      <c r="GL96" s="17"/>
      <c r="GM96" s="17"/>
      <c r="GN96" s="17"/>
      <c r="GO96" s="17"/>
      <c r="GP96" s="17"/>
      <c r="GQ96" s="17"/>
      <c r="GR96" s="17"/>
      <c r="GS96" s="17"/>
      <c r="GT96" s="17"/>
      <c r="GU96" s="17"/>
      <c r="GV96" s="17"/>
      <c r="GW96" s="17"/>
      <c r="GX96" s="17"/>
      <c r="GY96" s="17"/>
      <c r="GZ96" s="17"/>
      <c r="HA96" s="17"/>
      <c r="HB96" s="17"/>
      <c r="HC96" s="17"/>
      <c r="HD96" s="17"/>
      <c r="HE96" s="17"/>
      <c r="HF96" s="17"/>
      <c r="HG96" s="17"/>
      <c r="HH96" s="17"/>
      <c r="HI96" s="17"/>
      <c r="HJ96" s="17"/>
      <c r="HK96" s="17"/>
      <c r="HL96" s="17"/>
      <c r="HM96" s="17"/>
      <c r="HN96" s="17"/>
      <c r="HO96" s="17"/>
      <c r="HP96" s="17"/>
      <c r="HQ96" s="17"/>
      <c r="HR96" s="17"/>
      <c r="HS96" s="17"/>
      <c r="HT96" s="17"/>
      <c r="HU96" s="17"/>
      <c r="HV96" s="17"/>
      <c r="HW96" s="17"/>
      <c r="HX96" s="17"/>
      <c r="HY96" s="17"/>
      <c r="HZ96" s="17"/>
      <c r="IA96" s="17"/>
      <c r="IB96" s="17"/>
      <c r="IC96" s="17"/>
      <c r="ID96" s="17"/>
      <c r="IE96" s="17"/>
      <c r="IF96" s="17"/>
      <c r="IG96" s="17"/>
      <c r="IH96" s="17"/>
      <c r="II96" s="17"/>
    </row>
    <row r="97" s="17" customFormat="1" ht="30" customHeight="1" spans="1:124">
      <c r="A97" s="223"/>
      <c r="B97" s="119" t="s">
        <v>525</v>
      </c>
      <c r="C97" s="224">
        <v>1</v>
      </c>
      <c r="D97" s="225">
        <v>4</v>
      </c>
      <c r="E97" s="226">
        <v>7.8</v>
      </c>
      <c r="F97" s="225">
        <v>2</v>
      </c>
      <c r="G97" s="227">
        <v>0.095</v>
      </c>
      <c r="H97" s="225">
        <v>2</v>
      </c>
      <c r="I97" s="225">
        <v>0</v>
      </c>
      <c r="J97" s="225">
        <v>2</v>
      </c>
      <c r="K97" s="119" t="s">
        <v>55</v>
      </c>
      <c r="L97" s="225">
        <v>1</v>
      </c>
      <c r="M97" s="119" t="s">
        <v>55</v>
      </c>
      <c r="N97" s="225">
        <v>1</v>
      </c>
      <c r="O97" s="224">
        <v>1</v>
      </c>
      <c r="P97" s="225">
        <v>3</v>
      </c>
      <c r="Q97" s="224">
        <v>1</v>
      </c>
      <c r="R97" s="225">
        <v>3</v>
      </c>
      <c r="S97" s="224">
        <v>1</v>
      </c>
      <c r="T97" s="225">
        <v>10</v>
      </c>
      <c r="U97" s="224">
        <v>0.9</v>
      </c>
      <c r="V97" s="225">
        <v>3</v>
      </c>
      <c r="W97" s="224">
        <v>1</v>
      </c>
      <c r="X97" s="225">
        <v>5</v>
      </c>
      <c r="Y97" s="225">
        <v>0</v>
      </c>
      <c r="Z97" s="225">
        <v>4</v>
      </c>
      <c r="AA97" s="119" t="s">
        <v>526</v>
      </c>
      <c r="AB97" s="225">
        <v>1</v>
      </c>
      <c r="AC97" s="224">
        <v>1</v>
      </c>
      <c r="AD97" s="225">
        <v>2</v>
      </c>
      <c r="AE97" s="224">
        <v>1</v>
      </c>
      <c r="AF97" s="225">
        <v>2</v>
      </c>
      <c r="AG97" s="224">
        <v>1</v>
      </c>
      <c r="AH97" s="225">
        <v>10</v>
      </c>
      <c r="AI97" s="224">
        <v>1</v>
      </c>
      <c r="AJ97" s="225">
        <v>8</v>
      </c>
      <c r="AK97" s="224">
        <v>1</v>
      </c>
      <c r="AL97" s="225">
        <v>6</v>
      </c>
      <c r="AM97" s="119" t="s">
        <v>88</v>
      </c>
      <c r="AN97" s="202">
        <v>2</v>
      </c>
      <c r="AO97" s="119" t="s">
        <v>527</v>
      </c>
      <c r="AP97" s="225">
        <v>4</v>
      </c>
      <c r="AQ97" s="224">
        <v>1</v>
      </c>
      <c r="AR97" s="225">
        <v>3</v>
      </c>
      <c r="AS97" s="119" t="s">
        <v>528</v>
      </c>
      <c r="AT97" s="225">
        <v>3</v>
      </c>
      <c r="AU97" s="119" t="s">
        <v>67</v>
      </c>
      <c r="AV97" s="225">
        <v>0</v>
      </c>
      <c r="AW97" s="119" t="s">
        <v>529</v>
      </c>
      <c r="AX97" s="225">
        <v>2</v>
      </c>
      <c r="AY97" s="119" t="s">
        <v>530</v>
      </c>
      <c r="AZ97" s="225">
        <v>0</v>
      </c>
      <c r="BA97" s="119" t="s">
        <v>531</v>
      </c>
      <c r="BB97" s="225">
        <v>1</v>
      </c>
      <c r="BC97" s="119" t="s">
        <v>55</v>
      </c>
      <c r="BD97" s="225">
        <v>2</v>
      </c>
      <c r="BE97" s="283" t="s">
        <v>64</v>
      </c>
      <c r="BF97" s="225"/>
      <c r="BG97" s="105" t="s">
        <v>64</v>
      </c>
      <c r="BH97" s="225"/>
      <c r="BI97" s="202">
        <f t="shared" si="9"/>
        <v>86</v>
      </c>
      <c r="BJ97" s="203" t="s">
        <v>113</v>
      </c>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row>
    <row r="98" s="17" customFormat="1" ht="30" customHeight="1" spans="1:124">
      <c r="A98" s="228"/>
      <c r="B98" s="60" t="s">
        <v>532</v>
      </c>
      <c r="C98" s="229">
        <v>0.92</v>
      </c>
      <c r="D98" s="230">
        <v>2.4</v>
      </c>
      <c r="E98" s="231">
        <v>5.2</v>
      </c>
      <c r="F98" s="230">
        <v>2</v>
      </c>
      <c r="G98" s="229">
        <v>0.08</v>
      </c>
      <c r="H98" s="230">
        <v>2</v>
      </c>
      <c r="I98" s="230">
        <v>0</v>
      </c>
      <c r="J98" s="230">
        <v>2</v>
      </c>
      <c r="K98" s="60" t="s">
        <v>55</v>
      </c>
      <c r="L98" s="230">
        <v>1</v>
      </c>
      <c r="M98" s="60" t="s">
        <v>55</v>
      </c>
      <c r="N98" s="230">
        <v>1</v>
      </c>
      <c r="O98" s="229">
        <v>1</v>
      </c>
      <c r="P98" s="230">
        <v>3</v>
      </c>
      <c r="Q98" s="229">
        <v>0.75</v>
      </c>
      <c r="R98" s="230">
        <v>3</v>
      </c>
      <c r="S98" s="229">
        <v>1</v>
      </c>
      <c r="T98" s="230">
        <v>10</v>
      </c>
      <c r="U98" s="229">
        <v>1</v>
      </c>
      <c r="V98" s="230">
        <v>5</v>
      </c>
      <c r="W98" s="229">
        <v>0.8</v>
      </c>
      <c r="X98" s="230">
        <v>4</v>
      </c>
      <c r="Y98" s="230">
        <v>0</v>
      </c>
      <c r="Z98" s="230">
        <v>4</v>
      </c>
      <c r="AA98" s="60" t="s">
        <v>533</v>
      </c>
      <c r="AB98" s="230">
        <v>1</v>
      </c>
      <c r="AC98" s="229">
        <v>1</v>
      </c>
      <c r="AD98" s="230">
        <v>2</v>
      </c>
      <c r="AE98" s="229">
        <v>1</v>
      </c>
      <c r="AF98" s="230">
        <v>2</v>
      </c>
      <c r="AG98" s="229">
        <v>1</v>
      </c>
      <c r="AH98" s="230">
        <v>10</v>
      </c>
      <c r="AI98" s="229">
        <v>1</v>
      </c>
      <c r="AJ98" s="230">
        <v>8</v>
      </c>
      <c r="AK98" s="229">
        <v>1</v>
      </c>
      <c r="AL98" s="230">
        <v>6</v>
      </c>
      <c r="AM98" s="60" t="s">
        <v>88</v>
      </c>
      <c r="AN98" s="195">
        <v>2</v>
      </c>
      <c r="AO98" s="60" t="s">
        <v>534</v>
      </c>
      <c r="AP98" s="230">
        <v>4</v>
      </c>
      <c r="AQ98" s="229">
        <v>1</v>
      </c>
      <c r="AR98" s="230">
        <v>3</v>
      </c>
      <c r="AS98" s="60" t="s">
        <v>535</v>
      </c>
      <c r="AT98" s="230">
        <v>3</v>
      </c>
      <c r="AU98" s="60" t="s">
        <v>55</v>
      </c>
      <c r="AV98" s="230">
        <v>4</v>
      </c>
      <c r="AW98" s="274" t="s">
        <v>536</v>
      </c>
      <c r="AX98" s="230">
        <v>2</v>
      </c>
      <c r="AY98" s="60" t="s">
        <v>537</v>
      </c>
      <c r="AZ98" s="230">
        <v>1.2</v>
      </c>
      <c r="BA98" s="60" t="s">
        <v>538</v>
      </c>
      <c r="BB98" s="230">
        <v>1.2</v>
      </c>
      <c r="BC98" s="60" t="s">
        <v>67</v>
      </c>
      <c r="BD98" s="230">
        <v>0</v>
      </c>
      <c r="BE98" s="278" t="s">
        <v>64</v>
      </c>
      <c r="BF98" s="230"/>
      <c r="BG98" s="61" t="s">
        <v>64</v>
      </c>
      <c r="BH98" s="230"/>
      <c r="BI98" s="195">
        <f t="shared" si="9"/>
        <v>88.8</v>
      </c>
      <c r="BJ98" s="196" t="s">
        <v>113</v>
      </c>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row>
    <row r="99" s="17" customFormat="1" ht="30" customHeight="1" spans="1:124">
      <c r="A99" s="228"/>
      <c r="B99" s="60" t="s">
        <v>539</v>
      </c>
      <c r="C99" s="229">
        <v>1</v>
      </c>
      <c r="D99" s="230">
        <v>4</v>
      </c>
      <c r="E99" s="231">
        <v>4.5</v>
      </c>
      <c r="F99" s="230">
        <v>2</v>
      </c>
      <c r="G99" s="232">
        <v>0.16</v>
      </c>
      <c r="H99" s="230">
        <v>2</v>
      </c>
      <c r="I99" s="230">
        <v>0</v>
      </c>
      <c r="J99" s="230">
        <v>2</v>
      </c>
      <c r="K99" s="60" t="s">
        <v>55</v>
      </c>
      <c r="L99" s="230">
        <v>1</v>
      </c>
      <c r="M99" s="60" t="s">
        <v>67</v>
      </c>
      <c r="N99" s="230">
        <v>0</v>
      </c>
      <c r="O99" s="229">
        <v>1</v>
      </c>
      <c r="P99" s="230">
        <v>3</v>
      </c>
      <c r="Q99" s="229">
        <v>0.81</v>
      </c>
      <c r="R99" s="230">
        <v>3</v>
      </c>
      <c r="S99" s="229">
        <v>1</v>
      </c>
      <c r="T99" s="230">
        <v>10</v>
      </c>
      <c r="U99" s="229">
        <v>0.8</v>
      </c>
      <c r="V99" s="230">
        <v>1</v>
      </c>
      <c r="W99" s="229">
        <v>0.5</v>
      </c>
      <c r="X99" s="230">
        <v>2.5</v>
      </c>
      <c r="Y99" s="230">
        <v>0</v>
      </c>
      <c r="Z99" s="230">
        <v>4</v>
      </c>
      <c r="AA99" s="60" t="s">
        <v>540</v>
      </c>
      <c r="AB99" s="230">
        <v>2</v>
      </c>
      <c r="AC99" s="229">
        <v>1</v>
      </c>
      <c r="AD99" s="230">
        <v>2</v>
      </c>
      <c r="AE99" s="229">
        <v>1</v>
      </c>
      <c r="AF99" s="230">
        <v>2</v>
      </c>
      <c r="AG99" s="229">
        <v>1</v>
      </c>
      <c r="AH99" s="230">
        <v>10</v>
      </c>
      <c r="AI99" s="229">
        <v>1</v>
      </c>
      <c r="AJ99" s="230">
        <v>8</v>
      </c>
      <c r="AK99" s="229">
        <v>1</v>
      </c>
      <c r="AL99" s="230">
        <v>6</v>
      </c>
      <c r="AM99" s="60" t="s">
        <v>88</v>
      </c>
      <c r="AN99" s="195">
        <v>2</v>
      </c>
      <c r="AO99" s="60" t="s">
        <v>541</v>
      </c>
      <c r="AP99" s="230">
        <v>4</v>
      </c>
      <c r="AQ99" s="229">
        <v>1</v>
      </c>
      <c r="AR99" s="230">
        <v>3</v>
      </c>
      <c r="AS99" s="60" t="s">
        <v>542</v>
      </c>
      <c r="AT99" s="230">
        <v>3</v>
      </c>
      <c r="AU99" s="60" t="s">
        <v>55</v>
      </c>
      <c r="AV99" s="230">
        <v>4</v>
      </c>
      <c r="AW99" s="60" t="s">
        <v>543</v>
      </c>
      <c r="AX99" s="230">
        <v>2</v>
      </c>
      <c r="AY99" s="60" t="s">
        <v>544</v>
      </c>
      <c r="AZ99" s="230">
        <v>1.2</v>
      </c>
      <c r="BA99" s="60" t="s">
        <v>545</v>
      </c>
      <c r="BB99" s="230">
        <v>1.7</v>
      </c>
      <c r="BC99" s="60" t="s">
        <v>55</v>
      </c>
      <c r="BD99" s="230">
        <v>2</v>
      </c>
      <c r="BE99" s="278" t="s">
        <v>64</v>
      </c>
      <c r="BF99" s="230"/>
      <c r="BG99" s="61" t="s">
        <v>64</v>
      </c>
      <c r="BH99" s="230"/>
      <c r="BI99" s="195">
        <f t="shared" si="9"/>
        <v>87.4</v>
      </c>
      <c r="BJ99" s="196" t="s">
        <v>113</v>
      </c>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row>
    <row r="100" s="17" customFormat="1" ht="30" customHeight="1" spans="1:124">
      <c r="A100" s="233"/>
      <c r="B100" s="65" t="s">
        <v>546</v>
      </c>
      <c r="C100" s="234">
        <v>1</v>
      </c>
      <c r="D100" s="197">
        <v>4</v>
      </c>
      <c r="E100" s="235">
        <v>11.9</v>
      </c>
      <c r="F100" s="236">
        <v>2</v>
      </c>
      <c r="G100" s="234">
        <v>0.1438</v>
      </c>
      <c r="H100" s="236">
        <v>2</v>
      </c>
      <c r="I100" s="236">
        <v>0</v>
      </c>
      <c r="J100" s="197">
        <v>2</v>
      </c>
      <c r="K100" s="65" t="s">
        <v>55</v>
      </c>
      <c r="L100" s="236">
        <v>1</v>
      </c>
      <c r="M100" s="65" t="s">
        <v>55</v>
      </c>
      <c r="N100" s="197">
        <v>1</v>
      </c>
      <c r="O100" s="249">
        <v>1</v>
      </c>
      <c r="P100" s="236">
        <v>3</v>
      </c>
      <c r="Q100" s="249">
        <v>1</v>
      </c>
      <c r="R100" s="197">
        <v>3</v>
      </c>
      <c r="S100" s="249">
        <v>1</v>
      </c>
      <c r="T100" s="197">
        <v>10</v>
      </c>
      <c r="U100" s="249">
        <v>1</v>
      </c>
      <c r="V100" s="235">
        <v>5</v>
      </c>
      <c r="W100" s="234">
        <v>0.8771</v>
      </c>
      <c r="X100" s="197">
        <v>4.39</v>
      </c>
      <c r="Y100" s="235">
        <v>0</v>
      </c>
      <c r="Z100" s="197">
        <v>4</v>
      </c>
      <c r="AA100" s="65" t="s">
        <v>540</v>
      </c>
      <c r="AB100" s="236">
        <v>2</v>
      </c>
      <c r="AC100" s="84">
        <v>1</v>
      </c>
      <c r="AD100" s="197">
        <v>2</v>
      </c>
      <c r="AE100" s="66">
        <v>1</v>
      </c>
      <c r="AF100" s="236">
        <v>2</v>
      </c>
      <c r="AG100" s="249">
        <v>1</v>
      </c>
      <c r="AH100" s="236">
        <v>10</v>
      </c>
      <c r="AI100" s="234">
        <v>1</v>
      </c>
      <c r="AJ100" s="197">
        <v>8</v>
      </c>
      <c r="AK100" s="249">
        <v>1</v>
      </c>
      <c r="AL100" s="236">
        <v>6</v>
      </c>
      <c r="AM100" s="65" t="s">
        <v>88</v>
      </c>
      <c r="AN100" s="197">
        <v>2</v>
      </c>
      <c r="AO100" s="65" t="s">
        <v>547</v>
      </c>
      <c r="AP100" s="236">
        <v>4</v>
      </c>
      <c r="AQ100" s="249">
        <v>1</v>
      </c>
      <c r="AR100" s="236">
        <v>3</v>
      </c>
      <c r="AS100" s="65" t="s">
        <v>548</v>
      </c>
      <c r="AT100" s="236">
        <v>3</v>
      </c>
      <c r="AU100" s="65" t="s">
        <v>55</v>
      </c>
      <c r="AV100" s="236">
        <v>4</v>
      </c>
      <c r="AW100" s="65" t="s">
        <v>529</v>
      </c>
      <c r="AX100" s="236">
        <v>2</v>
      </c>
      <c r="AY100" s="65" t="s">
        <v>544</v>
      </c>
      <c r="AZ100" s="236">
        <v>1.2</v>
      </c>
      <c r="BA100" s="65" t="s">
        <v>549</v>
      </c>
      <c r="BB100" s="197">
        <v>1</v>
      </c>
      <c r="BC100" s="65" t="s">
        <v>55</v>
      </c>
      <c r="BD100" s="197">
        <v>2</v>
      </c>
      <c r="BE100" s="282" t="s">
        <v>64</v>
      </c>
      <c r="BF100" s="236"/>
      <c r="BG100" s="66" t="s">
        <v>64</v>
      </c>
      <c r="BH100" s="197"/>
      <c r="BI100" s="197">
        <f t="shared" si="9"/>
        <v>93.59</v>
      </c>
      <c r="BJ100" s="198" t="s">
        <v>65</v>
      </c>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row>
    <row r="101" s="7" customFormat="1" ht="30" customHeight="1" spans="1:243">
      <c r="A101" s="51">
        <v>16</v>
      </c>
      <c r="B101" s="89" t="s">
        <v>550</v>
      </c>
      <c r="C101" s="50"/>
      <c r="D101" s="41">
        <v>4</v>
      </c>
      <c r="E101" s="46"/>
      <c r="F101" s="41">
        <v>1.7475</v>
      </c>
      <c r="G101" s="47"/>
      <c r="H101" s="41">
        <v>1.6775</v>
      </c>
      <c r="I101" s="46"/>
      <c r="J101" s="41">
        <v>2</v>
      </c>
      <c r="K101" s="46"/>
      <c r="L101" s="41">
        <v>1</v>
      </c>
      <c r="M101" s="46"/>
      <c r="N101" s="41">
        <v>1</v>
      </c>
      <c r="O101" s="45"/>
      <c r="P101" s="41">
        <v>3</v>
      </c>
      <c r="Q101" s="45"/>
      <c r="R101" s="41">
        <v>3</v>
      </c>
      <c r="S101" s="45"/>
      <c r="T101" s="41">
        <v>10</v>
      </c>
      <c r="U101" s="45"/>
      <c r="V101" s="41">
        <v>4.75</v>
      </c>
      <c r="W101" s="50"/>
      <c r="X101" s="41">
        <v>3.26</v>
      </c>
      <c r="Y101" s="49"/>
      <c r="Z101" s="41">
        <v>3.9875</v>
      </c>
      <c r="AA101" s="46"/>
      <c r="AB101" s="41">
        <v>2</v>
      </c>
      <c r="AC101" s="50"/>
      <c r="AD101" s="41">
        <v>2</v>
      </c>
      <c r="AE101" s="50"/>
      <c r="AF101" s="41">
        <v>2</v>
      </c>
      <c r="AG101" s="45"/>
      <c r="AH101" s="41">
        <v>10</v>
      </c>
      <c r="AI101" s="50"/>
      <c r="AJ101" s="41">
        <v>8</v>
      </c>
      <c r="AK101" s="45"/>
      <c r="AL101" s="41">
        <v>6</v>
      </c>
      <c r="AM101" s="46"/>
      <c r="AN101" s="41">
        <f>AVERAGE(AN102:AN109)</f>
        <v>2.625</v>
      </c>
      <c r="AO101" s="46"/>
      <c r="AP101" s="41">
        <f>AVERAGE(AP102:AP109)</f>
        <v>2.625</v>
      </c>
      <c r="AQ101" s="45"/>
      <c r="AR101" s="46">
        <v>2.81</v>
      </c>
      <c r="AS101" s="46"/>
      <c r="AT101" s="46">
        <v>3</v>
      </c>
      <c r="AU101" s="46"/>
      <c r="AV101" s="46">
        <v>4</v>
      </c>
      <c r="AW101" s="46"/>
      <c r="AX101" s="46">
        <v>2.5</v>
      </c>
      <c r="AY101" s="46"/>
      <c r="AZ101" s="46">
        <v>0.85</v>
      </c>
      <c r="BA101" s="46"/>
      <c r="BB101" s="46">
        <v>1.25</v>
      </c>
      <c r="BC101" s="46"/>
      <c r="BD101" s="46">
        <v>1.75</v>
      </c>
      <c r="BE101" s="50"/>
      <c r="BF101" s="41"/>
      <c r="BG101" s="46"/>
      <c r="BH101" s="41"/>
      <c r="BI101" s="168">
        <f t="shared" si="9"/>
        <v>90.8325</v>
      </c>
      <c r="BJ101" s="191" t="s">
        <v>65</v>
      </c>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c r="GL101" s="8"/>
      <c r="GM101" s="8"/>
      <c r="GN101" s="8"/>
      <c r="GO101" s="8"/>
      <c r="GP101" s="8"/>
      <c r="GQ101" s="8"/>
      <c r="GR101" s="8"/>
      <c r="GS101" s="8"/>
      <c r="GT101" s="8"/>
      <c r="GU101" s="8"/>
      <c r="GV101" s="8"/>
      <c r="GW101" s="8"/>
      <c r="GX101" s="8"/>
      <c r="GY101" s="8"/>
      <c r="GZ101" s="8"/>
      <c r="HA101" s="8"/>
      <c r="HB101" s="8"/>
      <c r="HC101" s="8"/>
      <c r="HD101" s="8"/>
      <c r="HE101" s="8"/>
      <c r="HF101" s="8"/>
      <c r="HG101" s="8"/>
      <c r="HH101" s="8"/>
      <c r="HI101" s="8"/>
      <c r="HJ101" s="8"/>
      <c r="HK101" s="8"/>
      <c r="HL101" s="8"/>
      <c r="HM101" s="8"/>
      <c r="HN101" s="8"/>
      <c r="HO101" s="8"/>
      <c r="HP101" s="8"/>
      <c r="HQ101" s="8"/>
      <c r="HR101" s="8"/>
      <c r="HS101" s="8"/>
      <c r="HT101" s="8"/>
      <c r="HU101" s="8"/>
      <c r="HV101" s="8"/>
      <c r="HW101" s="8"/>
      <c r="HX101" s="8"/>
      <c r="HY101" s="8"/>
      <c r="HZ101" s="8"/>
      <c r="IA101" s="8"/>
      <c r="IB101" s="8"/>
      <c r="IC101" s="8"/>
      <c r="ID101" s="8"/>
      <c r="IE101" s="8"/>
      <c r="IF101" s="8"/>
      <c r="IG101" s="8"/>
      <c r="IH101" s="8"/>
      <c r="II101" s="8"/>
    </row>
    <row r="102" s="8" customFormat="1" ht="30" customHeight="1" spans="1:124">
      <c r="A102" s="53"/>
      <c r="B102" s="69" t="s">
        <v>551</v>
      </c>
      <c r="C102" s="55">
        <v>1</v>
      </c>
      <c r="D102" s="69">
        <v>4</v>
      </c>
      <c r="E102" s="69">
        <v>5.45</v>
      </c>
      <c r="F102" s="69">
        <v>2</v>
      </c>
      <c r="G102" s="158">
        <v>0.1022</v>
      </c>
      <c r="H102" s="69">
        <v>2</v>
      </c>
      <c r="I102" s="69">
        <v>0</v>
      </c>
      <c r="J102" s="69">
        <v>2</v>
      </c>
      <c r="K102" s="69" t="s">
        <v>55</v>
      </c>
      <c r="L102" s="69">
        <v>1</v>
      </c>
      <c r="M102" s="69" t="s">
        <v>55</v>
      </c>
      <c r="N102" s="69">
        <v>1</v>
      </c>
      <c r="O102" s="55">
        <v>1</v>
      </c>
      <c r="P102" s="69">
        <v>3</v>
      </c>
      <c r="Q102" s="55">
        <v>0.95</v>
      </c>
      <c r="R102" s="69">
        <v>3</v>
      </c>
      <c r="S102" s="55">
        <v>1</v>
      </c>
      <c r="T102" s="69">
        <v>10</v>
      </c>
      <c r="U102" s="55">
        <v>1</v>
      </c>
      <c r="V102" s="69">
        <v>5</v>
      </c>
      <c r="W102" s="55">
        <v>1</v>
      </c>
      <c r="X102" s="69">
        <v>5</v>
      </c>
      <c r="Y102" s="69">
        <v>0</v>
      </c>
      <c r="Z102" s="69">
        <v>4</v>
      </c>
      <c r="AA102" s="69" t="s">
        <v>552</v>
      </c>
      <c r="AB102" s="69">
        <v>2</v>
      </c>
      <c r="AC102" s="55">
        <v>1</v>
      </c>
      <c r="AD102" s="69">
        <v>2</v>
      </c>
      <c r="AE102" s="55">
        <v>1</v>
      </c>
      <c r="AF102" s="69">
        <v>2</v>
      </c>
      <c r="AG102" s="55">
        <v>1</v>
      </c>
      <c r="AH102" s="69">
        <v>10</v>
      </c>
      <c r="AI102" s="55">
        <v>1</v>
      </c>
      <c r="AJ102" s="69">
        <v>8</v>
      </c>
      <c r="AK102" s="55">
        <v>1</v>
      </c>
      <c r="AL102" s="69">
        <v>6</v>
      </c>
      <c r="AM102" s="69" t="s">
        <v>553</v>
      </c>
      <c r="AN102" s="69">
        <v>2</v>
      </c>
      <c r="AO102" s="54" t="s">
        <v>89</v>
      </c>
      <c r="AP102" s="69">
        <v>4</v>
      </c>
      <c r="AQ102" s="55">
        <v>1</v>
      </c>
      <c r="AR102" s="69">
        <v>3</v>
      </c>
      <c r="AS102" s="69" t="s">
        <v>554</v>
      </c>
      <c r="AT102" s="69">
        <v>3</v>
      </c>
      <c r="AU102" s="69" t="s">
        <v>55</v>
      </c>
      <c r="AV102" s="69">
        <v>4</v>
      </c>
      <c r="AW102" s="69" t="s">
        <v>555</v>
      </c>
      <c r="AX102" s="69">
        <v>2</v>
      </c>
      <c r="AY102" s="69" t="s">
        <v>556</v>
      </c>
      <c r="AZ102" s="69">
        <v>1.2</v>
      </c>
      <c r="BA102" s="69" t="s">
        <v>557</v>
      </c>
      <c r="BB102" s="69">
        <v>1.2</v>
      </c>
      <c r="BC102" s="69" t="s">
        <v>55</v>
      </c>
      <c r="BD102" s="69">
        <v>2</v>
      </c>
      <c r="BE102" s="276" t="s">
        <v>64</v>
      </c>
      <c r="BF102" s="69"/>
      <c r="BG102" s="94" t="s">
        <v>64</v>
      </c>
      <c r="BH102" s="69"/>
      <c r="BI102" s="193">
        <f t="shared" si="9"/>
        <v>94.4</v>
      </c>
      <c r="BJ102" s="194" t="s">
        <v>65</v>
      </c>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row>
    <row r="103" s="8" customFormat="1" ht="30" customHeight="1" spans="1:124">
      <c r="A103" s="59"/>
      <c r="B103" s="60" t="s">
        <v>558</v>
      </c>
      <c r="C103" s="61">
        <v>1</v>
      </c>
      <c r="D103" s="60">
        <v>4</v>
      </c>
      <c r="E103" s="111">
        <v>5.09</v>
      </c>
      <c r="F103" s="60">
        <v>1.96</v>
      </c>
      <c r="G103" s="63">
        <v>0.0216</v>
      </c>
      <c r="H103" s="60">
        <v>0.54</v>
      </c>
      <c r="I103" s="60">
        <v>0</v>
      </c>
      <c r="J103" s="60">
        <v>2</v>
      </c>
      <c r="K103" s="60" t="s">
        <v>55</v>
      </c>
      <c r="L103" s="60">
        <v>1</v>
      </c>
      <c r="M103" s="60" t="s">
        <v>55</v>
      </c>
      <c r="N103" s="60">
        <v>1</v>
      </c>
      <c r="O103" s="61">
        <v>1</v>
      </c>
      <c r="P103" s="60">
        <v>3</v>
      </c>
      <c r="Q103" s="61">
        <v>0.88</v>
      </c>
      <c r="R103" s="60">
        <v>3</v>
      </c>
      <c r="S103" s="61">
        <v>1</v>
      </c>
      <c r="T103" s="60">
        <v>10</v>
      </c>
      <c r="U103" s="61">
        <v>1</v>
      </c>
      <c r="V103" s="60">
        <v>5</v>
      </c>
      <c r="W103" s="61">
        <v>1</v>
      </c>
      <c r="X103" s="60">
        <v>5</v>
      </c>
      <c r="Y103" s="60">
        <v>0</v>
      </c>
      <c r="Z103" s="60">
        <v>4</v>
      </c>
      <c r="AA103" s="60" t="s">
        <v>559</v>
      </c>
      <c r="AB103" s="60">
        <v>2</v>
      </c>
      <c r="AC103" s="81">
        <v>1</v>
      </c>
      <c r="AD103" s="60">
        <v>2</v>
      </c>
      <c r="AE103" s="118">
        <v>1</v>
      </c>
      <c r="AF103" s="60">
        <v>2</v>
      </c>
      <c r="AG103" s="61">
        <v>1</v>
      </c>
      <c r="AH103" s="60">
        <v>10</v>
      </c>
      <c r="AI103" s="61">
        <v>1</v>
      </c>
      <c r="AJ103" s="60">
        <v>8</v>
      </c>
      <c r="AK103" s="61">
        <v>1</v>
      </c>
      <c r="AL103" s="60">
        <v>6</v>
      </c>
      <c r="AM103" s="60" t="s">
        <v>560</v>
      </c>
      <c r="AN103" s="60">
        <v>3</v>
      </c>
      <c r="AO103" s="60" t="s">
        <v>561</v>
      </c>
      <c r="AP103" s="60">
        <v>3</v>
      </c>
      <c r="AQ103" s="61">
        <v>1</v>
      </c>
      <c r="AR103" s="60">
        <v>3</v>
      </c>
      <c r="AS103" s="60" t="s">
        <v>562</v>
      </c>
      <c r="AT103" s="60">
        <v>3</v>
      </c>
      <c r="AU103" s="60" t="s">
        <v>55</v>
      </c>
      <c r="AV103" s="76">
        <v>4</v>
      </c>
      <c r="AW103" s="60" t="s">
        <v>555</v>
      </c>
      <c r="AX103" s="60">
        <v>2</v>
      </c>
      <c r="AY103" s="60" t="s">
        <v>563</v>
      </c>
      <c r="AZ103" s="60">
        <v>1.2</v>
      </c>
      <c r="BA103" s="60" t="s">
        <v>557</v>
      </c>
      <c r="BB103" s="60">
        <v>1.2</v>
      </c>
      <c r="BC103" s="60" t="s">
        <v>55</v>
      </c>
      <c r="BD103" s="60">
        <v>2</v>
      </c>
      <c r="BE103" s="278" t="s">
        <v>64</v>
      </c>
      <c r="BF103" s="60"/>
      <c r="BG103" s="61" t="s">
        <v>64</v>
      </c>
      <c r="BH103" s="60"/>
      <c r="BI103" s="195">
        <f t="shared" si="9"/>
        <v>92.9</v>
      </c>
      <c r="BJ103" s="196" t="s">
        <v>65</v>
      </c>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row>
    <row r="104" s="13" customFormat="1" ht="30" customHeight="1" spans="1:62">
      <c r="A104" s="59"/>
      <c r="B104" s="60" t="s">
        <v>564</v>
      </c>
      <c r="C104" s="61">
        <v>1</v>
      </c>
      <c r="D104" s="60">
        <v>4</v>
      </c>
      <c r="E104" s="60">
        <v>3.75</v>
      </c>
      <c r="F104" s="60">
        <v>1.44</v>
      </c>
      <c r="G104" s="63">
        <v>0.08</v>
      </c>
      <c r="H104" s="60">
        <v>2</v>
      </c>
      <c r="I104" s="60">
        <v>0</v>
      </c>
      <c r="J104" s="60">
        <v>2</v>
      </c>
      <c r="K104" s="60" t="s">
        <v>55</v>
      </c>
      <c r="L104" s="60">
        <v>1</v>
      </c>
      <c r="M104" s="60" t="s">
        <v>55</v>
      </c>
      <c r="N104" s="60">
        <v>1</v>
      </c>
      <c r="O104" s="61">
        <v>1</v>
      </c>
      <c r="P104" s="60">
        <v>3</v>
      </c>
      <c r="Q104" s="61">
        <v>0.8</v>
      </c>
      <c r="R104" s="60">
        <v>3</v>
      </c>
      <c r="S104" s="61">
        <v>1</v>
      </c>
      <c r="T104" s="60">
        <v>10</v>
      </c>
      <c r="U104" s="61">
        <v>0.9</v>
      </c>
      <c r="V104" s="60">
        <v>3</v>
      </c>
      <c r="W104" s="61">
        <v>0.3725</v>
      </c>
      <c r="X104" s="60">
        <v>1.85</v>
      </c>
      <c r="Y104" s="61">
        <v>0.005</v>
      </c>
      <c r="Z104" s="60">
        <v>3.95</v>
      </c>
      <c r="AA104" s="60" t="s">
        <v>565</v>
      </c>
      <c r="AB104" s="60">
        <v>2</v>
      </c>
      <c r="AC104" s="81">
        <v>1</v>
      </c>
      <c r="AD104" s="60">
        <v>2</v>
      </c>
      <c r="AE104" s="61">
        <v>1</v>
      </c>
      <c r="AF104" s="60">
        <v>2</v>
      </c>
      <c r="AG104" s="61">
        <v>1</v>
      </c>
      <c r="AH104" s="60">
        <v>10</v>
      </c>
      <c r="AI104" s="61">
        <v>1</v>
      </c>
      <c r="AJ104" s="60">
        <v>8</v>
      </c>
      <c r="AK104" s="61">
        <v>1</v>
      </c>
      <c r="AL104" s="60">
        <v>6</v>
      </c>
      <c r="AM104" s="60" t="s">
        <v>566</v>
      </c>
      <c r="AN104" s="60">
        <v>3</v>
      </c>
      <c r="AO104" s="60" t="s">
        <v>199</v>
      </c>
      <c r="AP104" s="60">
        <v>2</v>
      </c>
      <c r="AQ104" s="61">
        <v>1</v>
      </c>
      <c r="AR104" s="60">
        <v>3</v>
      </c>
      <c r="AS104" s="60" t="s">
        <v>567</v>
      </c>
      <c r="AT104" s="60">
        <v>3</v>
      </c>
      <c r="AU104" s="60" t="s">
        <v>55</v>
      </c>
      <c r="AV104" s="76">
        <v>4</v>
      </c>
      <c r="AW104" s="60" t="s">
        <v>568</v>
      </c>
      <c r="AX104" s="60">
        <v>2</v>
      </c>
      <c r="AY104" s="60" t="s">
        <v>569</v>
      </c>
      <c r="AZ104" s="60">
        <v>1</v>
      </c>
      <c r="BA104" s="61" t="s">
        <v>570</v>
      </c>
      <c r="BB104" s="60">
        <v>1.2</v>
      </c>
      <c r="BC104" s="60" t="s">
        <v>55</v>
      </c>
      <c r="BD104" s="60">
        <v>2</v>
      </c>
      <c r="BE104" s="278" t="s">
        <v>64</v>
      </c>
      <c r="BF104" s="60"/>
      <c r="BG104" s="61" t="s">
        <v>64</v>
      </c>
      <c r="BH104" s="60"/>
      <c r="BI104" s="195">
        <f t="shared" si="9"/>
        <v>87.44</v>
      </c>
      <c r="BJ104" s="196" t="s">
        <v>113</v>
      </c>
    </row>
    <row r="105" s="8" customFormat="1" ht="30" customHeight="1" spans="1:124">
      <c r="A105" s="59"/>
      <c r="B105" s="60" t="s">
        <v>571</v>
      </c>
      <c r="C105" s="60">
        <v>100</v>
      </c>
      <c r="D105" s="60">
        <v>4</v>
      </c>
      <c r="E105" s="111">
        <v>5.3</v>
      </c>
      <c r="F105" s="60">
        <v>2</v>
      </c>
      <c r="G105" s="63">
        <v>0.127</v>
      </c>
      <c r="H105" s="60">
        <v>2</v>
      </c>
      <c r="I105" s="60">
        <v>0</v>
      </c>
      <c r="J105" s="60">
        <v>2</v>
      </c>
      <c r="K105" s="60" t="s">
        <v>55</v>
      </c>
      <c r="L105" s="60">
        <v>1</v>
      </c>
      <c r="M105" s="60" t="s">
        <v>55</v>
      </c>
      <c r="N105" s="60">
        <v>1</v>
      </c>
      <c r="O105" s="60">
        <v>1</v>
      </c>
      <c r="P105" s="60">
        <v>3</v>
      </c>
      <c r="Q105" s="60">
        <v>0.78</v>
      </c>
      <c r="R105" s="60">
        <v>3</v>
      </c>
      <c r="S105" s="60">
        <v>1</v>
      </c>
      <c r="T105" s="60">
        <v>10</v>
      </c>
      <c r="U105" s="60">
        <v>1</v>
      </c>
      <c r="V105" s="60">
        <v>5</v>
      </c>
      <c r="W105" s="60">
        <v>1</v>
      </c>
      <c r="X105" s="60">
        <v>0</v>
      </c>
      <c r="Y105" s="60">
        <v>0</v>
      </c>
      <c r="Z105" s="60">
        <v>4</v>
      </c>
      <c r="AA105" s="60" t="s">
        <v>572</v>
      </c>
      <c r="AB105" s="60">
        <v>2</v>
      </c>
      <c r="AC105" s="81">
        <v>1</v>
      </c>
      <c r="AD105" s="60">
        <v>2</v>
      </c>
      <c r="AE105" s="118">
        <v>1</v>
      </c>
      <c r="AF105" s="60">
        <v>2</v>
      </c>
      <c r="AG105" s="60">
        <v>100</v>
      </c>
      <c r="AH105" s="60">
        <v>10</v>
      </c>
      <c r="AI105" s="60">
        <v>1</v>
      </c>
      <c r="AJ105" s="60">
        <v>8</v>
      </c>
      <c r="AK105" s="60">
        <v>100</v>
      </c>
      <c r="AL105" s="60">
        <v>6</v>
      </c>
      <c r="AM105" s="60" t="s">
        <v>573</v>
      </c>
      <c r="AN105" s="60">
        <v>2</v>
      </c>
      <c r="AO105" s="60" t="s">
        <v>199</v>
      </c>
      <c r="AP105" s="60">
        <v>2</v>
      </c>
      <c r="AQ105" s="60">
        <v>100</v>
      </c>
      <c r="AR105" s="60">
        <v>3</v>
      </c>
      <c r="AS105" s="60" t="s">
        <v>354</v>
      </c>
      <c r="AT105" s="60">
        <v>3</v>
      </c>
      <c r="AU105" s="60" t="s">
        <v>55</v>
      </c>
      <c r="AV105" s="76">
        <v>4</v>
      </c>
      <c r="AW105" s="60" t="s">
        <v>574</v>
      </c>
      <c r="AX105" s="60">
        <v>2</v>
      </c>
      <c r="AY105" s="60" t="s">
        <v>575</v>
      </c>
      <c r="AZ105" s="60">
        <v>0</v>
      </c>
      <c r="BA105" s="60" t="s">
        <v>576</v>
      </c>
      <c r="BB105" s="60">
        <v>1.4</v>
      </c>
      <c r="BC105" s="60" t="s">
        <v>55</v>
      </c>
      <c r="BD105" s="60">
        <v>2</v>
      </c>
      <c r="BE105" s="278" t="s">
        <v>64</v>
      </c>
      <c r="BF105" s="60"/>
      <c r="BG105" s="61" t="s">
        <v>64</v>
      </c>
      <c r="BH105" s="60"/>
      <c r="BI105" s="195">
        <f t="shared" si="9"/>
        <v>86.4</v>
      </c>
      <c r="BJ105" s="196" t="s">
        <v>113</v>
      </c>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row>
    <row r="106" s="8" customFormat="1" ht="30" customHeight="1" spans="1:124">
      <c r="A106" s="59"/>
      <c r="B106" s="76" t="s">
        <v>577</v>
      </c>
      <c r="C106" s="76">
        <v>100</v>
      </c>
      <c r="D106" s="76">
        <v>4</v>
      </c>
      <c r="E106" s="111">
        <v>6.5</v>
      </c>
      <c r="F106" s="76">
        <v>2</v>
      </c>
      <c r="G106" s="110">
        <v>0.13</v>
      </c>
      <c r="H106" s="76">
        <v>2</v>
      </c>
      <c r="I106" s="76">
        <v>0</v>
      </c>
      <c r="J106" s="76">
        <v>2</v>
      </c>
      <c r="K106" s="76" t="s">
        <v>55</v>
      </c>
      <c r="L106" s="76">
        <v>1</v>
      </c>
      <c r="M106" s="76" t="s">
        <v>55</v>
      </c>
      <c r="N106" s="76">
        <v>1</v>
      </c>
      <c r="O106" s="76">
        <v>1</v>
      </c>
      <c r="P106" s="76">
        <v>3</v>
      </c>
      <c r="Q106" s="76">
        <v>86.65</v>
      </c>
      <c r="R106" s="76">
        <v>3</v>
      </c>
      <c r="S106" s="81">
        <v>1</v>
      </c>
      <c r="T106" s="76">
        <v>10</v>
      </c>
      <c r="U106" s="81">
        <v>1</v>
      </c>
      <c r="V106" s="76">
        <v>5</v>
      </c>
      <c r="W106" s="81">
        <v>0.9</v>
      </c>
      <c r="X106" s="76">
        <v>4.5</v>
      </c>
      <c r="Y106" s="76">
        <v>0.005</v>
      </c>
      <c r="Z106" s="76">
        <v>3.95</v>
      </c>
      <c r="AA106" s="76" t="s">
        <v>565</v>
      </c>
      <c r="AB106" s="76">
        <v>2</v>
      </c>
      <c r="AC106" s="81">
        <v>1</v>
      </c>
      <c r="AD106" s="76">
        <v>2</v>
      </c>
      <c r="AE106" s="81">
        <v>1</v>
      </c>
      <c r="AF106" s="76">
        <v>2</v>
      </c>
      <c r="AG106" s="81">
        <v>1</v>
      </c>
      <c r="AH106" s="76">
        <v>10</v>
      </c>
      <c r="AI106" s="81">
        <v>1</v>
      </c>
      <c r="AJ106" s="76">
        <v>8</v>
      </c>
      <c r="AK106" s="81">
        <v>1</v>
      </c>
      <c r="AL106" s="76">
        <v>6</v>
      </c>
      <c r="AM106" s="76" t="s">
        <v>578</v>
      </c>
      <c r="AN106" s="76">
        <v>3</v>
      </c>
      <c r="AO106" s="76" t="s">
        <v>579</v>
      </c>
      <c r="AP106" s="76">
        <v>2</v>
      </c>
      <c r="AQ106" s="81">
        <v>1</v>
      </c>
      <c r="AR106" s="76">
        <v>3</v>
      </c>
      <c r="AS106" s="76" t="s">
        <v>580</v>
      </c>
      <c r="AT106" s="76">
        <v>3</v>
      </c>
      <c r="AU106" s="76" t="s">
        <v>55</v>
      </c>
      <c r="AV106" s="76">
        <v>4</v>
      </c>
      <c r="AW106" s="76" t="s">
        <v>568</v>
      </c>
      <c r="AX106" s="76">
        <v>2</v>
      </c>
      <c r="AY106" s="76"/>
      <c r="AZ106" s="76">
        <v>0</v>
      </c>
      <c r="BA106" s="81" t="s">
        <v>581</v>
      </c>
      <c r="BB106" s="76">
        <v>1.2</v>
      </c>
      <c r="BC106" s="76" t="s">
        <v>55</v>
      </c>
      <c r="BD106" s="76">
        <v>2</v>
      </c>
      <c r="BE106" s="278" t="s">
        <v>64</v>
      </c>
      <c r="BF106" s="76"/>
      <c r="BG106" s="61" t="s">
        <v>64</v>
      </c>
      <c r="BH106" s="76"/>
      <c r="BI106" s="195">
        <f t="shared" ref="BI106:BI128" si="10">D106+F106+H106+J106+L106+N106+P106+R106+T106+V106+X106+Z106+AB106+AD106+AF106+AH106+AJ106+AL106+AN106+AP106+AR106+AT106+AV106+AX106+AZ106+BB106+BD106+BF106+BH106</f>
        <v>91.65</v>
      </c>
      <c r="BJ106" s="196" t="s">
        <v>65</v>
      </c>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row>
    <row r="107" s="8" customFormat="1" ht="30" customHeight="1" spans="1:124">
      <c r="A107" s="59"/>
      <c r="B107" s="60" t="s">
        <v>582</v>
      </c>
      <c r="C107" s="61">
        <v>1</v>
      </c>
      <c r="D107" s="60">
        <v>4</v>
      </c>
      <c r="E107" s="62">
        <v>1.5</v>
      </c>
      <c r="F107" s="164">
        <v>0.58</v>
      </c>
      <c r="G107" s="63">
        <v>0.035</v>
      </c>
      <c r="H107" s="60">
        <v>0.88</v>
      </c>
      <c r="I107" s="60">
        <v>0</v>
      </c>
      <c r="J107" s="60">
        <v>2</v>
      </c>
      <c r="K107" s="60" t="s">
        <v>55</v>
      </c>
      <c r="L107" s="60">
        <v>1</v>
      </c>
      <c r="M107" s="60" t="s">
        <v>55</v>
      </c>
      <c r="N107" s="60">
        <v>1</v>
      </c>
      <c r="O107" s="61">
        <v>1</v>
      </c>
      <c r="P107" s="60">
        <v>3</v>
      </c>
      <c r="Q107" s="253">
        <v>0.985</v>
      </c>
      <c r="R107" s="60">
        <v>3</v>
      </c>
      <c r="S107" s="61">
        <v>1</v>
      </c>
      <c r="T107" s="60">
        <v>10</v>
      </c>
      <c r="U107" s="61">
        <v>1</v>
      </c>
      <c r="V107" s="60">
        <v>5</v>
      </c>
      <c r="W107" s="63">
        <v>0.515</v>
      </c>
      <c r="X107" s="60">
        <v>2.58</v>
      </c>
      <c r="Y107" s="60">
        <v>0</v>
      </c>
      <c r="Z107" s="60">
        <v>4</v>
      </c>
      <c r="AA107" s="60" t="s">
        <v>552</v>
      </c>
      <c r="AB107" s="60">
        <v>2</v>
      </c>
      <c r="AC107" s="81">
        <v>1</v>
      </c>
      <c r="AD107" s="60">
        <v>2</v>
      </c>
      <c r="AE107" s="61">
        <v>1</v>
      </c>
      <c r="AF107" s="60">
        <v>2</v>
      </c>
      <c r="AG107" s="61">
        <v>1</v>
      </c>
      <c r="AH107" s="60">
        <v>10</v>
      </c>
      <c r="AI107" s="61">
        <v>1</v>
      </c>
      <c r="AJ107" s="60">
        <v>8</v>
      </c>
      <c r="AK107" s="61">
        <v>1</v>
      </c>
      <c r="AL107" s="60">
        <v>6</v>
      </c>
      <c r="AM107" s="60" t="s">
        <v>583</v>
      </c>
      <c r="AN107" s="60">
        <v>3</v>
      </c>
      <c r="AO107" s="60" t="s">
        <v>584</v>
      </c>
      <c r="AP107" s="60">
        <v>2</v>
      </c>
      <c r="AQ107" s="61">
        <v>1</v>
      </c>
      <c r="AR107" s="60">
        <v>3</v>
      </c>
      <c r="AS107" s="271" t="s">
        <v>585</v>
      </c>
      <c r="AT107" s="60">
        <v>3</v>
      </c>
      <c r="AU107" s="60" t="s">
        <v>55</v>
      </c>
      <c r="AV107" s="76">
        <v>4</v>
      </c>
      <c r="AW107" s="271" t="s">
        <v>586</v>
      </c>
      <c r="AX107" s="60">
        <v>4</v>
      </c>
      <c r="AY107" s="271" t="s">
        <v>587</v>
      </c>
      <c r="AZ107" s="60">
        <v>1.2</v>
      </c>
      <c r="BA107" s="271" t="s">
        <v>588</v>
      </c>
      <c r="BB107" s="60">
        <v>1.2</v>
      </c>
      <c r="BC107" s="60" t="s">
        <v>67</v>
      </c>
      <c r="BD107" s="60">
        <v>0</v>
      </c>
      <c r="BE107" s="278" t="s">
        <v>64</v>
      </c>
      <c r="BF107" s="284"/>
      <c r="BG107" s="61" t="s">
        <v>64</v>
      </c>
      <c r="BH107" s="284"/>
      <c r="BI107" s="195">
        <f t="shared" si="10"/>
        <v>88.44</v>
      </c>
      <c r="BJ107" s="196" t="s">
        <v>113</v>
      </c>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row>
    <row r="108" s="8" customFormat="1" ht="30" customHeight="1" spans="1:124">
      <c r="A108" s="59"/>
      <c r="B108" s="60" t="s">
        <v>589</v>
      </c>
      <c r="C108" s="60">
        <v>100</v>
      </c>
      <c r="D108" s="60">
        <v>4</v>
      </c>
      <c r="E108" s="62">
        <v>7.78</v>
      </c>
      <c r="F108" s="60">
        <v>2</v>
      </c>
      <c r="G108" s="63">
        <v>0.106</v>
      </c>
      <c r="H108" s="60">
        <v>2</v>
      </c>
      <c r="I108" s="62">
        <v>0</v>
      </c>
      <c r="J108" s="60">
        <v>2</v>
      </c>
      <c r="K108" s="60" t="s">
        <v>55</v>
      </c>
      <c r="L108" s="60">
        <v>1</v>
      </c>
      <c r="M108" s="60" t="s">
        <v>55</v>
      </c>
      <c r="N108" s="60">
        <v>1</v>
      </c>
      <c r="O108" s="60">
        <v>1</v>
      </c>
      <c r="P108" s="60">
        <v>3</v>
      </c>
      <c r="Q108" s="60">
        <v>0.8</v>
      </c>
      <c r="R108" s="60">
        <v>3</v>
      </c>
      <c r="S108" s="60">
        <v>1</v>
      </c>
      <c r="T108" s="60">
        <v>10</v>
      </c>
      <c r="U108" s="60">
        <v>1</v>
      </c>
      <c r="V108" s="60">
        <v>5</v>
      </c>
      <c r="W108" s="60">
        <v>0.4348</v>
      </c>
      <c r="X108" s="60">
        <v>2.17</v>
      </c>
      <c r="Y108" s="60">
        <v>0</v>
      </c>
      <c r="Z108" s="60">
        <v>4</v>
      </c>
      <c r="AA108" s="61" t="s">
        <v>552</v>
      </c>
      <c r="AB108" s="60">
        <v>2</v>
      </c>
      <c r="AC108" s="81">
        <v>1</v>
      </c>
      <c r="AD108" s="60">
        <v>2</v>
      </c>
      <c r="AE108" s="118">
        <v>1</v>
      </c>
      <c r="AF108" s="60">
        <v>2</v>
      </c>
      <c r="AG108" s="60">
        <v>1</v>
      </c>
      <c r="AH108" s="60">
        <v>10</v>
      </c>
      <c r="AI108" s="60">
        <v>1</v>
      </c>
      <c r="AJ108" s="60">
        <v>8</v>
      </c>
      <c r="AK108" s="60">
        <v>100</v>
      </c>
      <c r="AL108" s="60">
        <v>6</v>
      </c>
      <c r="AM108" s="61" t="s">
        <v>590</v>
      </c>
      <c r="AN108" s="60">
        <v>3</v>
      </c>
      <c r="AO108" s="60" t="s">
        <v>591</v>
      </c>
      <c r="AP108" s="60">
        <v>2</v>
      </c>
      <c r="AQ108" s="61">
        <v>1</v>
      </c>
      <c r="AR108" s="60">
        <v>3</v>
      </c>
      <c r="AS108" s="60" t="s">
        <v>592</v>
      </c>
      <c r="AT108" s="60">
        <v>3</v>
      </c>
      <c r="AU108" s="61" t="s">
        <v>55</v>
      </c>
      <c r="AV108" s="76">
        <v>4</v>
      </c>
      <c r="AW108" s="61" t="s">
        <v>555</v>
      </c>
      <c r="AX108" s="60">
        <v>2</v>
      </c>
      <c r="AY108" s="61" t="s">
        <v>569</v>
      </c>
      <c r="AZ108" s="60">
        <v>1</v>
      </c>
      <c r="BA108" s="61" t="s">
        <v>593</v>
      </c>
      <c r="BB108" s="60">
        <v>1.4</v>
      </c>
      <c r="BC108" s="60" t="s">
        <v>55</v>
      </c>
      <c r="BD108" s="60">
        <v>2</v>
      </c>
      <c r="BE108" s="278" t="s">
        <v>64</v>
      </c>
      <c r="BF108" s="60"/>
      <c r="BG108" s="61" t="s">
        <v>64</v>
      </c>
      <c r="BH108" s="60"/>
      <c r="BI108" s="195">
        <f t="shared" si="10"/>
        <v>90.57</v>
      </c>
      <c r="BJ108" s="196" t="s">
        <v>65</v>
      </c>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row>
    <row r="109" s="8" customFormat="1" ht="30" customHeight="1" spans="1:124">
      <c r="A109" s="64"/>
      <c r="B109" s="83" t="s">
        <v>594</v>
      </c>
      <c r="C109" s="65">
        <v>100</v>
      </c>
      <c r="D109" s="65">
        <v>4</v>
      </c>
      <c r="E109" s="65">
        <v>8.48</v>
      </c>
      <c r="F109" s="65">
        <v>2</v>
      </c>
      <c r="G109" s="68">
        <v>0.1575</v>
      </c>
      <c r="H109" s="65">
        <v>2</v>
      </c>
      <c r="I109" s="65">
        <v>0</v>
      </c>
      <c r="J109" s="65">
        <v>2</v>
      </c>
      <c r="K109" s="65" t="s">
        <v>55</v>
      </c>
      <c r="L109" s="65">
        <v>1</v>
      </c>
      <c r="M109" s="65" t="s">
        <v>55</v>
      </c>
      <c r="N109" s="65">
        <v>1</v>
      </c>
      <c r="O109" s="65">
        <v>1</v>
      </c>
      <c r="P109" s="65">
        <v>3</v>
      </c>
      <c r="Q109" s="65">
        <v>0.92</v>
      </c>
      <c r="R109" s="65">
        <v>3</v>
      </c>
      <c r="S109" s="65">
        <v>1</v>
      </c>
      <c r="T109" s="65">
        <v>10</v>
      </c>
      <c r="U109" s="65">
        <v>1</v>
      </c>
      <c r="V109" s="65">
        <v>5</v>
      </c>
      <c r="W109" s="65">
        <v>1</v>
      </c>
      <c r="X109" s="65">
        <v>5</v>
      </c>
      <c r="Y109" s="65">
        <v>0</v>
      </c>
      <c r="Z109" s="65">
        <v>4</v>
      </c>
      <c r="AA109" s="65" t="s">
        <v>595</v>
      </c>
      <c r="AB109" s="65">
        <v>2</v>
      </c>
      <c r="AC109" s="84">
        <v>1</v>
      </c>
      <c r="AD109" s="65">
        <v>2</v>
      </c>
      <c r="AE109" s="66">
        <v>1</v>
      </c>
      <c r="AF109" s="65">
        <v>2</v>
      </c>
      <c r="AG109" s="65">
        <v>1</v>
      </c>
      <c r="AH109" s="65">
        <v>10</v>
      </c>
      <c r="AI109" s="65">
        <v>1</v>
      </c>
      <c r="AJ109" s="65">
        <v>8</v>
      </c>
      <c r="AK109" s="65">
        <v>100</v>
      </c>
      <c r="AL109" s="65">
        <v>6</v>
      </c>
      <c r="AM109" s="65" t="s">
        <v>590</v>
      </c>
      <c r="AN109" s="65">
        <v>2</v>
      </c>
      <c r="AO109" s="65" t="s">
        <v>89</v>
      </c>
      <c r="AP109" s="65">
        <v>4</v>
      </c>
      <c r="AQ109" s="66">
        <v>0.52</v>
      </c>
      <c r="AR109" s="65">
        <v>1.5</v>
      </c>
      <c r="AS109" s="65" t="s">
        <v>596</v>
      </c>
      <c r="AT109" s="65">
        <v>3</v>
      </c>
      <c r="AU109" s="65" t="s">
        <v>55</v>
      </c>
      <c r="AV109" s="83">
        <v>4</v>
      </c>
      <c r="AW109" s="65" t="s">
        <v>597</v>
      </c>
      <c r="AX109" s="65">
        <v>4</v>
      </c>
      <c r="AY109" s="65" t="s">
        <v>598</v>
      </c>
      <c r="AZ109" s="65">
        <v>1.2</v>
      </c>
      <c r="BA109" s="65" t="s">
        <v>599</v>
      </c>
      <c r="BB109" s="65">
        <v>1.2</v>
      </c>
      <c r="BC109" s="65" t="s">
        <v>55</v>
      </c>
      <c r="BD109" s="65">
        <v>2</v>
      </c>
      <c r="BE109" s="282" t="s">
        <v>64</v>
      </c>
      <c r="BF109" s="65"/>
      <c r="BG109" s="66" t="s">
        <v>64</v>
      </c>
      <c r="BH109" s="65"/>
      <c r="BI109" s="197">
        <f t="shared" si="10"/>
        <v>94.9</v>
      </c>
      <c r="BJ109" s="198" t="s">
        <v>65</v>
      </c>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row>
    <row r="110" s="14" customFormat="1" ht="30" customHeight="1" spans="1:243">
      <c r="A110" s="51">
        <v>17</v>
      </c>
      <c r="B110" s="39" t="s">
        <v>600</v>
      </c>
      <c r="C110" s="45">
        <v>1</v>
      </c>
      <c r="D110" s="46">
        <v>4</v>
      </c>
      <c r="E110" s="91">
        <v>3.9</v>
      </c>
      <c r="F110" s="142">
        <v>1.5</v>
      </c>
      <c r="G110" s="47">
        <v>0.0661</v>
      </c>
      <c r="H110" s="142">
        <v>1.65</v>
      </c>
      <c r="I110" s="46">
        <v>0</v>
      </c>
      <c r="J110" s="172">
        <v>2</v>
      </c>
      <c r="K110" s="142" t="s">
        <v>55</v>
      </c>
      <c r="L110" s="46">
        <v>1</v>
      </c>
      <c r="M110" s="142" t="s">
        <v>55</v>
      </c>
      <c r="N110" s="46">
        <v>1</v>
      </c>
      <c r="O110" s="45">
        <v>1</v>
      </c>
      <c r="P110" s="46">
        <v>3</v>
      </c>
      <c r="Q110" s="47">
        <v>0.988</v>
      </c>
      <c r="R110" s="46">
        <v>3</v>
      </c>
      <c r="S110" s="45">
        <v>1</v>
      </c>
      <c r="T110" s="46">
        <v>10</v>
      </c>
      <c r="U110" s="45">
        <v>1</v>
      </c>
      <c r="V110" s="142">
        <v>5</v>
      </c>
      <c r="W110" s="50">
        <v>1</v>
      </c>
      <c r="X110" s="172">
        <v>5</v>
      </c>
      <c r="Y110" s="143" t="s">
        <v>601</v>
      </c>
      <c r="Z110" s="142">
        <v>3.8</v>
      </c>
      <c r="AA110" s="46" t="s">
        <v>602</v>
      </c>
      <c r="AB110" s="46">
        <v>2</v>
      </c>
      <c r="AC110" s="46" t="s">
        <v>603</v>
      </c>
      <c r="AD110" s="172">
        <v>2</v>
      </c>
      <c r="AE110" s="50">
        <v>1</v>
      </c>
      <c r="AF110" s="172">
        <v>2</v>
      </c>
      <c r="AG110" s="45">
        <v>1</v>
      </c>
      <c r="AH110" s="41">
        <v>10</v>
      </c>
      <c r="AI110" s="45">
        <v>1</v>
      </c>
      <c r="AJ110" s="142">
        <v>8</v>
      </c>
      <c r="AK110" s="45">
        <v>1</v>
      </c>
      <c r="AL110" s="46">
        <v>6</v>
      </c>
      <c r="AM110" s="46" t="s">
        <v>604</v>
      </c>
      <c r="AN110" s="46">
        <v>3</v>
      </c>
      <c r="AO110" s="46" t="s">
        <v>605</v>
      </c>
      <c r="AP110" s="46">
        <v>2</v>
      </c>
      <c r="AQ110" s="45">
        <v>1</v>
      </c>
      <c r="AR110" s="46">
        <v>3</v>
      </c>
      <c r="AS110" s="46" t="s">
        <v>606</v>
      </c>
      <c r="AT110" s="46">
        <v>3</v>
      </c>
      <c r="AU110" s="142" t="s">
        <v>607</v>
      </c>
      <c r="AV110" s="46">
        <v>4</v>
      </c>
      <c r="AW110" s="142" t="s">
        <v>608</v>
      </c>
      <c r="AX110" s="46">
        <v>4</v>
      </c>
      <c r="AY110" s="46" t="s">
        <v>609</v>
      </c>
      <c r="AZ110" s="46">
        <v>1.8</v>
      </c>
      <c r="BA110" s="142" t="s">
        <v>610</v>
      </c>
      <c r="BB110" s="46">
        <v>1.5</v>
      </c>
      <c r="BC110" s="46" t="s">
        <v>611</v>
      </c>
      <c r="BD110" s="46">
        <v>2</v>
      </c>
      <c r="BE110" s="142" t="s">
        <v>64</v>
      </c>
      <c r="BF110" s="142"/>
      <c r="BG110" s="142" t="s">
        <v>64</v>
      </c>
      <c r="BH110" s="142"/>
      <c r="BI110" s="168">
        <f t="shared" si="10"/>
        <v>95.25</v>
      </c>
      <c r="BJ110" s="191" t="s">
        <v>65</v>
      </c>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c r="HS110" s="13"/>
      <c r="HT110" s="13"/>
      <c r="HU110" s="13"/>
      <c r="HV110" s="13"/>
      <c r="HW110" s="13"/>
      <c r="HX110" s="13"/>
      <c r="HY110" s="13"/>
      <c r="HZ110" s="13"/>
      <c r="IA110" s="13"/>
      <c r="IB110" s="13"/>
      <c r="IC110" s="13"/>
      <c r="ID110" s="13"/>
      <c r="IE110" s="13"/>
      <c r="IF110" s="13"/>
      <c r="IG110" s="13"/>
      <c r="IH110" s="13"/>
      <c r="II110" s="13"/>
    </row>
    <row r="111" s="7" customFormat="1" ht="30" customHeight="1" spans="1:243">
      <c r="A111" s="51">
        <v>18</v>
      </c>
      <c r="B111" s="39" t="s">
        <v>612</v>
      </c>
      <c r="C111" s="50">
        <v>1</v>
      </c>
      <c r="D111" s="41">
        <v>4</v>
      </c>
      <c r="E111" s="172">
        <v>5.99</v>
      </c>
      <c r="F111" s="41">
        <v>2</v>
      </c>
      <c r="G111" s="47">
        <v>0.134</v>
      </c>
      <c r="H111" s="41">
        <v>2</v>
      </c>
      <c r="I111" s="46">
        <v>0</v>
      </c>
      <c r="J111" s="41">
        <v>2</v>
      </c>
      <c r="K111" s="46" t="s">
        <v>55</v>
      </c>
      <c r="L111" s="41">
        <v>1</v>
      </c>
      <c r="M111" s="46" t="s">
        <v>55</v>
      </c>
      <c r="N111" s="41">
        <v>1</v>
      </c>
      <c r="O111" s="45">
        <v>1</v>
      </c>
      <c r="P111" s="41">
        <v>3</v>
      </c>
      <c r="Q111" s="254">
        <v>0.99947</v>
      </c>
      <c r="R111" s="41">
        <v>3</v>
      </c>
      <c r="S111" s="45">
        <v>1</v>
      </c>
      <c r="T111" s="41">
        <v>10</v>
      </c>
      <c r="U111" s="47">
        <v>0.936</v>
      </c>
      <c r="V111" s="46">
        <v>3.72</v>
      </c>
      <c r="W111" s="46">
        <v>100</v>
      </c>
      <c r="X111" s="41">
        <v>5</v>
      </c>
      <c r="Y111" s="47">
        <v>0.0388</v>
      </c>
      <c r="Z111" s="41">
        <v>3.612</v>
      </c>
      <c r="AA111" s="142" t="s">
        <v>613</v>
      </c>
      <c r="AB111" s="41">
        <v>2</v>
      </c>
      <c r="AC111" s="46" t="s">
        <v>55</v>
      </c>
      <c r="AD111" s="41">
        <v>2</v>
      </c>
      <c r="AE111" s="50">
        <v>1</v>
      </c>
      <c r="AF111" s="41">
        <v>2</v>
      </c>
      <c r="AG111" s="45">
        <v>1</v>
      </c>
      <c r="AH111" s="41">
        <v>10</v>
      </c>
      <c r="AI111" s="50">
        <v>1</v>
      </c>
      <c r="AJ111" s="41">
        <v>8</v>
      </c>
      <c r="AK111" s="45">
        <v>1</v>
      </c>
      <c r="AL111" s="41">
        <v>6</v>
      </c>
      <c r="AM111" s="46" t="s">
        <v>614</v>
      </c>
      <c r="AN111" s="41">
        <v>3</v>
      </c>
      <c r="AO111" s="46" t="s">
        <v>614</v>
      </c>
      <c r="AP111" s="41">
        <v>4</v>
      </c>
      <c r="AQ111" s="45">
        <v>1</v>
      </c>
      <c r="AR111" s="41">
        <v>3</v>
      </c>
      <c r="AS111" s="45">
        <v>1</v>
      </c>
      <c r="AT111" s="41">
        <v>3</v>
      </c>
      <c r="AU111" s="45">
        <v>1</v>
      </c>
      <c r="AV111" s="41">
        <v>4</v>
      </c>
      <c r="AW111" s="46" t="s">
        <v>615</v>
      </c>
      <c r="AX111" s="41">
        <v>4</v>
      </c>
      <c r="AY111" s="46" t="s">
        <v>616</v>
      </c>
      <c r="AZ111" s="41">
        <v>1.9</v>
      </c>
      <c r="BA111" s="142" t="s">
        <v>617</v>
      </c>
      <c r="BB111" s="41">
        <v>1.8</v>
      </c>
      <c r="BC111" s="46" t="s">
        <v>55</v>
      </c>
      <c r="BD111" s="41">
        <v>2</v>
      </c>
      <c r="BE111" s="142" t="s">
        <v>64</v>
      </c>
      <c r="BF111" s="41"/>
      <c r="BG111" s="142" t="s">
        <v>64</v>
      </c>
      <c r="BH111" s="41"/>
      <c r="BI111" s="168">
        <f t="shared" si="10"/>
        <v>97.032</v>
      </c>
      <c r="BJ111" s="191" t="s">
        <v>65</v>
      </c>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c r="GL111" s="8"/>
      <c r="GM111" s="8"/>
      <c r="GN111" s="8"/>
      <c r="GO111" s="8"/>
      <c r="GP111" s="8"/>
      <c r="GQ111" s="8"/>
      <c r="GR111" s="8"/>
      <c r="GS111" s="8"/>
      <c r="GT111" s="8"/>
      <c r="GU111" s="8"/>
      <c r="GV111" s="8"/>
      <c r="GW111" s="8"/>
      <c r="GX111" s="8"/>
      <c r="GY111" s="8"/>
      <c r="GZ111" s="8"/>
      <c r="HA111" s="8"/>
      <c r="HB111" s="8"/>
      <c r="HC111" s="8"/>
      <c r="HD111" s="8"/>
      <c r="HE111" s="8"/>
      <c r="HF111" s="8"/>
      <c r="HG111" s="8"/>
      <c r="HH111" s="8"/>
      <c r="HI111" s="8"/>
      <c r="HJ111" s="8"/>
      <c r="HK111" s="8"/>
      <c r="HL111" s="8"/>
      <c r="HM111" s="8"/>
      <c r="HN111" s="8"/>
      <c r="HO111" s="8"/>
      <c r="HP111" s="8"/>
      <c r="HQ111" s="8"/>
      <c r="HR111" s="8"/>
      <c r="HS111" s="8"/>
      <c r="HT111" s="8"/>
      <c r="HU111" s="8"/>
      <c r="HV111" s="8"/>
      <c r="HW111" s="8"/>
      <c r="HX111" s="8"/>
      <c r="HY111" s="8"/>
      <c r="HZ111" s="8"/>
      <c r="IA111" s="8"/>
      <c r="IB111" s="8"/>
      <c r="IC111" s="8"/>
      <c r="ID111" s="8"/>
      <c r="IE111" s="8"/>
      <c r="IF111" s="8"/>
      <c r="IG111" s="8"/>
      <c r="IH111" s="8"/>
      <c r="II111" s="8"/>
    </row>
    <row r="112" s="7" customFormat="1" ht="30" customHeight="1" spans="1:243">
      <c r="A112" s="51">
        <v>19</v>
      </c>
      <c r="B112" s="39" t="s">
        <v>618</v>
      </c>
      <c r="C112" s="50"/>
      <c r="D112" s="41">
        <v>4</v>
      </c>
      <c r="E112" s="41"/>
      <c r="F112" s="41">
        <v>1.01</v>
      </c>
      <c r="G112" s="41"/>
      <c r="H112" s="41">
        <v>1.32333333333333</v>
      </c>
      <c r="I112" s="41"/>
      <c r="J112" s="41">
        <v>2</v>
      </c>
      <c r="K112" s="41"/>
      <c r="L112" s="41">
        <v>0.666666666666667</v>
      </c>
      <c r="M112" s="41"/>
      <c r="N112" s="41">
        <v>0.666666666666667</v>
      </c>
      <c r="O112" s="41"/>
      <c r="P112" s="41">
        <v>3</v>
      </c>
      <c r="Q112" s="41"/>
      <c r="R112" s="41">
        <v>3</v>
      </c>
      <c r="S112" s="41"/>
      <c r="T112" s="41">
        <v>10</v>
      </c>
      <c r="U112" s="41"/>
      <c r="V112" s="41">
        <v>3.73333333333333</v>
      </c>
      <c r="W112" s="41"/>
      <c r="X112" s="41">
        <v>5</v>
      </c>
      <c r="Y112" s="41"/>
      <c r="Z112" s="41">
        <v>4</v>
      </c>
      <c r="AA112" s="41"/>
      <c r="AB112" s="41">
        <f>AVERAGE(AB113:AB115)</f>
        <v>1.33333333333333</v>
      </c>
      <c r="AC112" s="41"/>
      <c r="AD112" s="41">
        <v>2</v>
      </c>
      <c r="AE112" s="41"/>
      <c r="AF112" s="41">
        <v>1.33333333333333</v>
      </c>
      <c r="AG112" s="41"/>
      <c r="AH112" s="41">
        <v>10</v>
      </c>
      <c r="AI112" s="41"/>
      <c r="AJ112" s="41">
        <v>8</v>
      </c>
      <c r="AK112" s="41"/>
      <c r="AL112" s="41">
        <v>6</v>
      </c>
      <c r="AM112" s="41"/>
      <c r="AN112" s="41">
        <f>AVERAGE(AN113:AN115)</f>
        <v>1.66666666666667</v>
      </c>
      <c r="AO112" s="41"/>
      <c r="AP112" s="41">
        <f>AVERAGE(AP113:AP115)</f>
        <v>2.33333333333333</v>
      </c>
      <c r="AQ112" s="41"/>
      <c r="AR112" s="41">
        <v>2.97333333333333</v>
      </c>
      <c r="AS112" s="41"/>
      <c r="AT112" s="41">
        <v>3</v>
      </c>
      <c r="AU112" s="41"/>
      <c r="AV112" s="41">
        <v>4</v>
      </c>
      <c r="AW112" s="41"/>
      <c r="AX112" s="41">
        <v>0.666666666666667</v>
      </c>
      <c r="AY112" s="41"/>
      <c r="AZ112" s="41">
        <v>1.13</v>
      </c>
      <c r="BA112" s="41"/>
      <c r="BB112" s="41">
        <v>1.06</v>
      </c>
      <c r="BC112" s="41"/>
      <c r="BD112" s="41">
        <v>2</v>
      </c>
      <c r="BE112" s="142"/>
      <c r="BF112" s="41"/>
      <c r="BG112" s="142"/>
      <c r="BH112" s="41"/>
      <c r="BI112" s="168">
        <f t="shared" si="10"/>
        <v>85.8966666666667</v>
      </c>
      <c r="BJ112" s="191" t="s">
        <v>113</v>
      </c>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c r="GL112" s="8"/>
      <c r="GM112" s="8"/>
      <c r="GN112" s="8"/>
      <c r="GO112" s="8"/>
      <c r="GP112" s="8"/>
      <c r="GQ112" s="8"/>
      <c r="GR112" s="8"/>
      <c r="GS112" s="8"/>
      <c r="GT112" s="8"/>
      <c r="GU112" s="8"/>
      <c r="GV112" s="8"/>
      <c r="GW112" s="8"/>
      <c r="GX112" s="8"/>
      <c r="GY112" s="8"/>
      <c r="GZ112" s="8"/>
      <c r="HA112" s="8"/>
      <c r="HB112" s="8"/>
      <c r="HC112" s="8"/>
      <c r="HD112" s="8"/>
      <c r="HE112" s="8"/>
      <c r="HF112" s="8"/>
      <c r="HG112" s="8"/>
      <c r="HH112" s="8"/>
      <c r="HI112" s="8"/>
      <c r="HJ112" s="8"/>
      <c r="HK112" s="8"/>
      <c r="HL112" s="8"/>
      <c r="HM112" s="8"/>
      <c r="HN112" s="8"/>
      <c r="HO112" s="8"/>
      <c r="HP112" s="8"/>
      <c r="HQ112" s="8"/>
      <c r="HR112" s="8"/>
      <c r="HS112" s="8"/>
      <c r="HT112" s="8"/>
      <c r="HU112" s="8"/>
      <c r="HV112" s="8"/>
      <c r="HW112" s="8"/>
      <c r="HX112" s="8"/>
      <c r="HY112" s="8"/>
      <c r="HZ112" s="8"/>
      <c r="IA112" s="8"/>
      <c r="IB112" s="8"/>
      <c r="IC112" s="8"/>
      <c r="ID112" s="8"/>
      <c r="IE112" s="8"/>
      <c r="IF112" s="8"/>
      <c r="IG112" s="8"/>
      <c r="IH112" s="8"/>
      <c r="II112" s="8"/>
    </row>
    <row r="113" s="8" customFormat="1" ht="30" customHeight="1" spans="1:124">
      <c r="A113" s="53"/>
      <c r="B113" s="69" t="s">
        <v>619</v>
      </c>
      <c r="C113" s="55">
        <v>1</v>
      </c>
      <c r="D113" s="69">
        <v>4</v>
      </c>
      <c r="E113" s="57">
        <v>3.48</v>
      </c>
      <c r="F113" s="69">
        <v>1.34</v>
      </c>
      <c r="G113" s="129">
        <v>0.072</v>
      </c>
      <c r="H113" s="69">
        <v>1.81</v>
      </c>
      <c r="I113" s="69">
        <v>0</v>
      </c>
      <c r="J113" s="69">
        <v>2</v>
      </c>
      <c r="K113" s="69" t="s">
        <v>55</v>
      </c>
      <c r="L113" s="69">
        <v>1</v>
      </c>
      <c r="M113" s="69" t="s">
        <v>55</v>
      </c>
      <c r="N113" s="69">
        <v>1</v>
      </c>
      <c r="O113" s="69">
        <v>100</v>
      </c>
      <c r="P113" s="69">
        <v>3</v>
      </c>
      <c r="Q113" s="69">
        <v>100</v>
      </c>
      <c r="R113" s="69">
        <v>3</v>
      </c>
      <c r="S113" s="69">
        <v>100</v>
      </c>
      <c r="T113" s="69">
        <v>10</v>
      </c>
      <c r="U113" s="69">
        <v>91</v>
      </c>
      <c r="V113" s="69">
        <v>3.2</v>
      </c>
      <c r="W113" s="69">
        <v>100</v>
      </c>
      <c r="X113" s="69">
        <v>5</v>
      </c>
      <c r="Y113" s="69">
        <v>0</v>
      </c>
      <c r="Z113" s="69">
        <v>4</v>
      </c>
      <c r="AA113" s="69" t="s">
        <v>131</v>
      </c>
      <c r="AB113" s="69">
        <v>1</v>
      </c>
      <c r="AC113" s="55">
        <v>1</v>
      </c>
      <c r="AD113" s="69">
        <v>2</v>
      </c>
      <c r="AE113" s="55">
        <v>1</v>
      </c>
      <c r="AF113" s="69">
        <v>2</v>
      </c>
      <c r="AG113" s="57">
        <v>100</v>
      </c>
      <c r="AH113" s="69">
        <v>10</v>
      </c>
      <c r="AI113" s="57">
        <v>100</v>
      </c>
      <c r="AJ113" s="69">
        <v>8</v>
      </c>
      <c r="AK113" s="69">
        <v>100</v>
      </c>
      <c r="AL113" s="69">
        <v>6</v>
      </c>
      <c r="AM113" s="54" t="s">
        <v>88</v>
      </c>
      <c r="AN113" s="69">
        <v>2</v>
      </c>
      <c r="AO113" s="54" t="s">
        <v>199</v>
      </c>
      <c r="AP113" s="69">
        <v>2</v>
      </c>
      <c r="AQ113" s="69">
        <v>100</v>
      </c>
      <c r="AR113" s="69">
        <v>3</v>
      </c>
      <c r="AS113" s="69" t="s">
        <v>620</v>
      </c>
      <c r="AT113" s="69">
        <v>3</v>
      </c>
      <c r="AU113" s="69" t="s">
        <v>55</v>
      </c>
      <c r="AV113" s="69">
        <v>4</v>
      </c>
      <c r="AW113" s="69" t="s">
        <v>67</v>
      </c>
      <c r="AX113" s="69">
        <v>0</v>
      </c>
      <c r="AY113" s="69" t="s">
        <v>621</v>
      </c>
      <c r="AZ113" s="69">
        <v>1.2</v>
      </c>
      <c r="BA113" s="69" t="s">
        <v>622</v>
      </c>
      <c r="BB113" s="69">
        <v>1</v>
      </c>
      <c r="BC113" s="69" t="s">
        <v>55</v>
      </c>
      <c r="BD113" s="69">
        <v>2</v>
      </c>
      <c r="BE113" s="69" t="s">
        <v>64</v>
      </c>
      <c r="BF113" s="69"/>
      <c r="BG113" s="285" t="s">
        <v>64</v>
      </c>
      <c r="BH113" s="69"/>
      <c r="BI113" s="193">
        <f t="shared" si="10"/>
        <v>86.55</v>
      </c>
      <c r="BJ113" s="194" t="s">
        <v>113</v>
      </c>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row>
    <row r="114" s="13" customFormat="1" ht="30" customHeight="1" spans="1:62">
      <c r="A114" s="59"/>
      <c r="B114" s="60" t="s">
        <v>623</v>
      </c>
      <c r="C114" s="110">
        <v>1</v>
      </c>
      <c r="D114" s="76">
        <v>4</v>
      </c>
      <c r="E114" s="111">
        <v>1.66</v>
      </c>
      <c r="F114" s="76">
        <v>0.64</v>
      </c>
      <c r="G114" s="110">
        <v>0.0428</v>
      </c>
      <c r="H114" s="76">
        <v>1.07</v>
      </c>
      <c r="I114" s="76">
        <v>0</v>
      </c>
      <c r="J114" s="76">
        <v>2</v>
      </c>
      <c r="K114" s="76" t="s">
        <v>55</v>
      </c>
      <c r="L114" s="76">
        <v>1</v>
      </c>
      <c r="M114" s="76" t="s">
        <v>55</v>
      </c>
      <c r="N114" s="76">
        <v>1</v>
      </c>
      <c r="O114" s="81">
        <v>1</v>
      </c>
      <c r="P114" s="76">
        <v>3</v>
      </c>
      <c r="Q114" s="110">
        <v>0.92</v>
      </c>
      <c r="R114" s="76">
        <v>3</v>
      </c>
      <c r="S114" s="81">
        <v>1</v>
      </c>
      <c r="T114" s="76">
        <v>10</v>
      </c>
      <c r="U114" s="81">
        <v>0.9</v>
      </c>
      <c r="V114" s="76">
        <v>3</v>
      </c>
      <c r="W114" s="81">
        <v>1</v>
      </c>
      <c r="X114" s="76">
        <v>5</v>
      </c>
      <c r="Y114" s="76">
        <v>0</v>
      </c>
      <c r="Z114" s="76">
        <v>4</v>
      </c>
      <c r="AA114" s="76" t="s">
        <v>624</v>
      </c>
      <c r="AB114" s="76">
        <v>2</v>
      </c>
      <c r="AC114" s="81">
        <v>1</v>
      </c>
      <c r="AD114" s="76">
        <v>2</v>
      </c>
      <c r="AE114" s="76" t="s">
        <v>67</v>
      </c>
      <c r="AF114" s="76">
        <v>0</v>
      </c>
      <c r="AG114" s="81">
        <v>1</v>
      </c>
      <c r="AH114" s="76">
        <v>10</v>
      </c>
      <c r="AI114" s="81">
        <v>1</v>
      </c>
      <c r="AJ114" s="76">
        <v>8</v>
      </c>
      <c r="AK114" s="81">
        <v>1</v>
      </c>
      <c r="AL114" s="76">
        <v>6</v>
      </c>
      <c r="AM114" s="76" t="s">
        <v>625</v>
      </c>
      <c r="AN114" s="76">
        <v>3</v>
      </c>
      <c r="AO114" s="76" t="s">
        <v>626</v>
      </c>
      <c r="AP114" s="76">
        <v>3</v>
      </c>
      <c r="AQ114" s="110">
        <v>0.974</v>
      </c>
      <c r="AR114" s="76">
        <v>2.92</v>
      </c>
      <c r="AS114" s="69" t="s">
        <v>620</v>
      </c>
      <c r="AT114" s="76">
        <v>3</v>
      </c>
      <c r="AU114" s="76" t="s">
        <v>55</v>
      </c>
      <c r="AV114" s="76">
        <v>4</v>
      </c>
      <c r="AW114" s="76" t="s">
        <v>627</v>
      </c>
      <c r="AX114" s="76">
        <v>2</v>
      </c>
      <c r="AY114" s="76" t="s">
        <v>628</v>
      </c>
      <c r="AZ114" s="76">
        <v>1.2</v>
      </c>
      <c r="BA114" s="76" t="s">
        <v>629</v>
      </c>
      <c r="BB114" s="76">
        <v>1</v>
      </c>
      <c r="BC114" s="76" t="s">
        <v>55</v>
      </c>
      <c r="BD114" s="76">
        <v>2</v>
      </c>
      <c r="BE114" s="76" t="s">
        <v>64</v>
      </c>
      <c r="BF114" s="76"/>
      <c r="BG114" s="66" t="s">
        <v>64</v>
      </c>
      <c r="BH114" s="76"/>
      <c r="BI114" s="195">
        <f t="shared" si="10"/>
        <v>87.83</v>
      </c>
      <c r="BJ114" s="196" t="s">
        <v>113</v>
      </c>
    </row>
    <row r="115" s="8" customFormat="1" ht="30" customHeight="1" spans="1:124">
      <c r="A115" s="64"/>
      <c r="B115" s="83" t="s">
        <v>630</v>
      </c>
      <c r="C115" s="83">
        <v>100</v>
      </c>
      <c r="D115" s="83">
        <v>4</v>
      </c>
      <c r="E115" s="237">
        <v>2.73</v>
      </c>
      <c r="F115" s="83">
        <v>1.05</v>
      </c>
      <c r="G115" s="238">
        <v>0.0436</v>
      </c>
      <c r="H115" s="83">
        <v>1.09</v>
      </c>
      <c r="I115" s="83">
        <v>0</v>
      </c>
      <c r="J115" s="83">
        <v>2</v>
      </c>
      <c r="K115" s="83" t="s">
        <v>67</v>
      </c>
      <c r="L115" s="83">
        <v>0</v>
      </c>
      <c r="M115" s="83" t="s">
        <v>67</v>
      </c>
      <c r="N115" s="83">
        <v>0</v>
      </c>
      <c r="O115" s="83">
        <v>100</v>
      </c>
      <c r="P115" s="83">
        <v>3</v>
      </c>
      <c r="Q115" s="83">
        <v>100</v>
      </c>
      <c r="R115" s="83">
        <v>3</v>
      </c>
      <c r="S115" s="83">
        <v>100</v>
      </c>
      <c r="T115" s="83">
        <v>10</v>
      </c>
      <c r="U115" s="83">
        <v>100</v>
      </c>
      <c r="V115" s="83">
        <v>5</v>
      </c>
      <c r="W115" s="83">
        <v>100</v>
      </c>
      <c r="X115" s="83">
        <v>5</v>
      </c>
      <c r="Y115" s="83">
        <v>0</v>
      </c>
      <c r="Z115" s="83">
        <v>4</v>
      </c>
      <c r="AA115" s="83" t="s">
        <v>131</v>
      </c>
      <c r="AB115" s="83">
        <v>1</v>
      </c>
      <c r="AC115" s="84">
        <v>1</v>
      </c>
      <c r="AD115" s="83">
        <v>2</v>
      </c>
      <c r="AE115" s="84">
        <v>1</v>
      </c>
      <c r="AF115" s="83">
        <v>2</v>
      </c>
      <c r="AG115" s="83">
        <v>100</v>
      </c>
      <c r="AH115" s="83">
        <v>10</v>
      </c>
      <c r="AI115" s="83">
        <v>100</v>
      </c>
      <c r="AJ115" s="83">
        <v>8</v>
      </c>
      <c r="AK115" s="83">
        <v>100</v>
      </c>
      <c r="AL115" s="83">
        <v>6</v>
      </c>
      <c r="AM115" s="83" t="s">
        <v>97</v>
      </c>
      <c r="AN115" s="83">
        <v>0</v>
      </c>
      <c r="AO115" s="65" t="s">
        <v>199</v>
      </c>
      <c r="AP115" s="83">
        <v>2</v>
      </c>
      <c r="AQ115" s="83">
        <v>100</v>
      </c>
      <c r="AR115" s="83">
        <v>3</v>
      </c>
      <c r="AS115" s="272" t="s">
        <v>620</v>
      </c>
      <c r="AT115" s="83">
        <v>3</v>
      </c>
      <c r="AU115" s="83" t="s">
        <v>55</v>
      </c>
      <c r="AV115" s="83">
        <v>4</v>
      </c>
      <c r="AW115" s="83" t="s">
        <v>631</v>
      </c>
      <c r="AX115" s="83">
        <v>0</v>
      </c>
      <c r="AY115" s="66" t="s">
        <v>569</v>
      </c>
      <c r="AZ115" s="83">
        <v>1</v>
      </c>
      <c r="BA115" s="83" t="s">
        <v>632</v>
      </c>
      <c r="BB115" s="83">
        <v>1.2</v>
      </c>
      <c r="BC115" s="83" t="s">
        <v>55</v>
      </c>
      <c r="BD115" s="83">
        <v>2</v>
      </c>
      <c r="BE115" s="83" t="s">
        <v>64</v>
      </c>
      <c r="BF115" s="83"/>
      <c r="BG115" s="66" t="s">
        <v>64</v>
      </c>
      <c r="BH115" s="83"/>
      <c r="BI115" s="197">
        <f t="shared" si="10"/>
        <v>83.34</v>
      </c>
      <c r="BJ115" s="198" t="s">
        <v>113</v>
      </c>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row>
    <row r="116" s="7" customFormat="1" ht="30" customHeight="1" spans="1:243">
      <c r="A116" s="51">
        <v>20</v>
      </c>
      <c r="B116" s="39" t="s">
        <v>633</v>
      </c>
      <c r="C116" s="90" t="s">
        <v>634</v>
      </c>
      <c r="D116" s="46">
        <v>4</v>
      </c>
      <c r="E116" s="91" t="s">
        <v>634</v>
      </c>
      <c r="F116" s="46">
        <v>2</v>
      </c>
      <c r="G116" s="143" t="s">
        <v>634</v>
      </c>
      <c r="H116" s="46">
        <v>1.6</v>
      </c>
      <c r="I116" s="142" t="s">
        <v>634</v>
      </c>
      <c r="J116" s="46">
        <v>2</v>
      </c>
      <c r="K116" s="142" t="s">
        <v>634</v>
      </c>
      <c r="L116" s="46">
        <v>1</v>
      </c>
      <c r="M116" s="142" t="s">
        <v>634</v>
      </c>
      <c r="N116" s="46">
        <v>1</v>
      </c>
      <c r="O116" s="90" t="s">
        <v>634</v>
      </c>
      <c r="P116" s="46">
        <v>3</v>
      </c>
      <c r="Q116" s="143" t="s">
        <v>634</v>
      </c>
      <c r="R116" s="46">
        <f>AVERAGE(R117:R121)</f>
        <v>2.8</v>
      </c>
      <c r="S116" s="90" t="s">
        <v>634</v>
      </c>
      <c r="T116" s="46">
        <v>10</v>
      </c>
      <c r="U116" s="90" t="s">
        <v>634</v>
      </c>
      <c r="V116" s="46">
        <f>AVERAGE(V117:V121)</f>
        <v>1.6</v>
      </c>
      <c r="W116" s="90" t="s">
        <v>634</v>
      </c>
      <c r="X116" s="46">
        <v>2.92</v>
      </c>
      <c r="Y116" s="142" t="s">
        <v>634</v>
      </c>
      <c r="Z116" s="46">
        <v>4</v>
      </c>
      <c r="AA116" s="142" t="s">
        <v>634</v>
      </c>
      <c r="AB116" s="46">
        <f>AVERAGE(AB117:AB121)</f>
        <v>0.6</v>
      </c>
      <c r="AC116" s="142" t="s">
        <v>634</v>
      </c>
      <c r="AD116" s="46">
        <v>2</v>
      </c>
      <c r="AE116" s="142" t="s">
        <v>634</v>
      </c>
      <c r="AF116" s="46">
        <v>1.6</v>
      </c>
      <c r="AG116" s="90" t="s">
        <v>634</v>
      </c>
      <c r="AH116" s="46">
        <v>10</v>
      </c>
      <c r="AI116" s="90" t="s">
        <v>634</v>
      </c>
      <c r="AJ116" s="46">
        <v>8</v>
      </c>
      <c r="AK116" s="90" t="s">
        <v>634</v>
      </c>
      <c r="AL116" s="46">
        <v>5.65</v>
      </c>
      <c r="AM116" s="142" t="s">
        <v>634</v>
      </c>
      <c r="AN116" s="46">
        <f>AVERAGE(AN117:AN121)</f>
        <v>2.4</v>
      </c>
      <c r="AO116" s="142" t="s">
        <v>634</v>
      </c>
      <c r="AP116" s="46">
        <f>AVERAGE(AP117:AP121)</f>
        <v>1.6</v>
      </c>
      <c r="AQ116" s="90" t="s">
        <v>634</v>
      </c>
      <c r="AR116" s="46">
        <v>3</v>
      </c>
      <c r="AS116" s="142" t="s">
        <v>634</v>
      </c>
      <c r="AT116" s="46">
        <f>AVERAGE(AT117:AT121)</f>
        <v>3</v>
      </c>
      <c r="AU116" s="142" t="s">
        <v>634</v>
      </c>
      <c r="AV116" s="46">
        <v>3.4</v>
      </c>
      <c r="AW116" s="142" t="s">
        <v>634</v>
      </c>
      <c r="AX116" s="46">
        <v>1.6</v>
      </c>
      <c r="AY116" s="142" t="s">
        <v>634</v>
      </c>
      <c r="AZ116" s="46">
        <v>1</v>
      </c>
      <c r="BA116" s="142" t="s">
        <v>634</v>
      </c>
      <c r="BB116" s="46">
        <v>1</v>
      </c>
      <c r="BC116" s="142" t="s">
        <v>634</v>
      </c>
      <c r="BD116" s="46">
        <v>0.8</v>
      </c>
      <c r="BE116" s="90" t="s">
        <v>634</v>
      </c>
      <c r="BF116" s="46"/>
      <c r="BG116" s="46"/>
      <c r="BH116" s="46"/>
      <c r="BI116" s="168">
        <f t="shared" si="10"/>
        <v>81.57</v>
      </c>
      <c r="BJ116" s="191" t="s">
        <v>113</v>
      </c>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c r="FJ116" s="8"/>
      <c r="FK116" s="8"/>
      <c r="FL116" s="8"/>
      <c r="FM116" s="8"/>
      <c r="FN116" s="8"/>
      <c r="FO116" s="8"/>
      <c r="FP116" s="8"/>
      <c r="FQ116" s="8"/>
      <c r="FR116" s="8"/>
      <c r="FS116" s="8"/>
      <c r="FT116" s="8"/>
      <c r="FU116" s="8"/>
      <c r="FV116" s="8"/>
      <c r="FW116" s="8"/>
      <c r="FX116" s="8"/>
      <c r="FY116" s="8"/>
      <c r="FZ116" s="8"/>
      <c r="GA116" s="8"/>
      <c r="GB116" s="8"/>
      <c r="GC116" s="8"/>
      <c r="GD116" s="8"/>
      <c r="GE116" s="8"/>
      <c r="GF116" s="8"/>
      <c r="GG116" s="8"/>
      <c r="GH116" s="8"/>
      <c r="GI116" s="8"/>
      <c r="GJ116" s="8"/>
      <c r="GK116" s="8"/>
      <c r="GL116" s="8"/>
      <c r="GM116" s="8"/>
      <c r="GN116" s="8"/>
      <c r="GO116" s="8"/>
      <c r="GP116" s="8"/>
      <c r="GQ116" s="8"/>
      <c r="GR116" s="8"/>
      <c r="GS116" s="8"/>
      <c r="GT116" s="8"/>
      <c r="GU116" s="8"/>
      <c r="GV116" s="8"/>
      <c r="GW116" s="8"/>
      <c r="GX116" s="8"/>
      <c r="GY116" s="8"/>
      <c r="GZ116" s="8"/>
      <c r="HA116" s="8"/>
      <c r="HB116" s="8"/>
      <c r="HC116" s="8"/>
      <c r="HD116" s="8"/>
      <c r="HE116" s="8"/>
      <c r="HF116" s="8"/>
      <c r="HG116" s="8"/>
      <c r="HH116" s="8"/>
      <c r="HI116" s="8"/>
      <c r="HJ116" s="8"/>
      <c r="HK116" s="8"/>
      <c r="HL116" s="8"/>
      <c r="HM116" s="8"/>
      <c r="HN116" s="8"/>
      <c r="HO116" s="8"/>
      <c r="HP116" s="8"/>
      <c r="HQ116" s="8"/>
      <c r="HR116" s="8"/>
      <c r="HS116" s="8"/>
      <c r="HT116" s="8"/>
      <c r="HU116" s="8"/>
      <c r="HV116" s="8"/>
      <c r="HW116" s="8"/>
      <c r="HX116" s="8"/>
      <c r="HY116" s="8"/>
      <c r="HZ116" s="8"/>
      <c r="IA116" s="8"/>
      <c r="IB116" s="8"/>
      <c r="IC116" s="8"/>
      <c r="ID116" s="8"/>
      <c r="IE116" s="8"/>
      <c r="IF116" s="8"/>
      <c r="IG116" s="8"/>
      <c r="IH116" s="8"/>
      <c r="II116" s="8"/>
    </row>
    <row r="117" s="8" customFormat="1" ht="30" customHeight="1" spans="1:124">
      <c r="A117" s="103"/>
      <c r="B117" s="106" t="s">
        <v>635</v>
      </c>
      <c r="C117" s="108">
        <v>1</v>
      </c>
      <c r="D117" s="106">
        <v>4</v>
      </c>
      <c r="E117" s="239">
        <v>8.2</v>
      </c>
      <c r="F117" s="106">
        <v>2</v>
      </c>
      <c r="G117" s="240">
        <v>0.12</v>
      </c>
      <c r="H117" s="106">
        <v>2</v>
      </c>
      <c r="I117" s="106">
        <v>0</v>
      </c>
      <c r="J117" s="106">
        <v>2</v>
      </c>
      <c r="K117" s="106" t="s">
        <v>55</v>
      </c>
      <c r="L117" s="106">
        <v>1</v>
      </c>
      <c r="M117" s="106" t="s">
        <v>55</v>
      </c>
      <c r="N117" s="106">
        <v>1</v>
      </c>
      <c r="O117" s="118">
        <v>1</v>
      </c>
      <c r="P117" s="106">
        <v>3</v>
      </c>
      <c r="Q117" s="118">
        <v>0.96</v>
      </c>
      <c r="R117" s="106">
        <v>3</v>
      </c>
      <c r="S117" s="118">
        <v>1</v>
      </c>
      <c r="T117" s="106">
        <v>10</v>
      </c>
      <c r="U117" s="118">
        <v>0.902</v>
      </c>
      <c r="V117" s="106">
        <v>3</v>
      </c>
      <c r="W117" s="118">
        <v>1</v>
      </c>
      <c r="X117" s="106">
        <v>5</v>
      </c>
      <c r="Y117" s="106">
        <v>0</v>
      </c>
      <c r="Z117" s="106">
        <v>4</v>
      </c>
      <c r="AA117" s="119" t="s">
        <v>636</v>
      </c>
      <c r="AB117" s="106">
        <v>1</v>
      </c>
      <c r="AC117" s="118">
        <v>1</v>
      </c>
      <c r="AD117" s="106">
        <v>2</v>
      </c>
      <c r="AE117" s="118">
        <v>1</v>
      </c>
      <c r="AF117" s="106">
        <v>2</v>
      </c>
      <c r="AG117" s="118">
        <v>1</v>
      </c>
      <c r="AH117" s="106">
        <v>10</v>
      </c>
      <c r="AI117" s="118">
        <v>1</v>
      </c>
      <c r="AJ117" s="106">
        <v>8</v>
      </c>
      <c r="AK117" s="118">
        <v>1</v>
      </c>
      <c r="AL117" s="106">
        <v>6</v>
      </c>
      <c r="AM117" s="119" t="s">
        <v>314</v>
      </c>
      <c r="AN117" s="106">
        <v>3</v>
      </c>
      <c r="AO117" s="119" t="s">
        <v>89</v>
      </c>
      <c r="AP117" s="106">
        <v>4</v>
      </c>
      <c r="AQ117" s="118">
        <v>1</v>
      </c>
      <c r="AR117" s="106">
        <v>3</v>
      </c>
      <c r="AS117" s="119" t="s">
        <v>510</v>
      </c>
      <c r="AT117" s="106">
        <v>3</v>
      </c>
      <c r="AU117" s="106" t="s">
        <v>55</v>
      </c>
      <c r="AV117" s="106">
        <v>4</v>
      </c>
      <c r="AW117" s="119" t="s">
        <v>574</v>
      </c>
      <c r="AX117" s="106">
        <v>2</v>
      </c>
      <c r="AY117" s="106" t="s">
        <v>134</v>
      </c>
      <c r="AZ117" s="106">
        <v>1</v>
      </c>
      <c r="BA117" s="106" t="s">
        <v>134</v>
      </c>
      <c r="BB117" s="106">
        <v>1</v>
      </c>
      <c r="BC117" s="106" t="s">
        <v>67</v>
      </c>
      <c r="BD117" s="106">
        <v>0</v>
      </c>
      <c r="BE117" s="106" t="s">
        <v>64</v>
      </c>
      <c r="BF117" s="106"/>
      <c r="BG117" s="106" t="s">
        <v>64</v>
      </c>
      <c r="BH117" s="106"/>
      <c r="BI117" s="202">
        <f t="shared" si="10"/>
        <v>90</v>
      </c>
      <c r="BJ117" s="203" t="s">
        <v>65</v>
      </c>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row>
    <row r="118" s="8" customFormat="1" ht="30" customHeight="1" spans="1:124">
      <c r="A118" s="59"/>
      <c r="B118" s="76" t="s">
        <v>637</v>
      </c>
      <c r="C118" s="81">
        <v>1</v>
      </c>
      <c r="D118" s="76">
        <v>4</v>
      </c>
      <c r="E118" s="111">
        <v>6.7</v>
      </c>
      <c r="F118" s="76">
        <v>2</v>
      </c>
      <c r="G118" s="63">
        <v>0.112</v>
      </c>
      <c r="H118" s="76">
        <v>2</v>
      </c>
      <c r="I118" s="76">
        <v>0</v>
      </c>
      <c r="J118" s="76">
        <v>2</v>
      </c>
      <c r="K118" s="76" t="s">
        <v>55</v>
      </c>
      <c r="L118" s="76">
        <v>1</v>
      </c>
      <c r="M118" s="76" t="s">
        <v>55</v>
      </c>
      <c r="N118" s="76">
        <v>1</v>
      </c>
      <c r="O118" s="81">
        <v>1</v>
      </c>
      <c r="P118" s="76">
        <v>3</v>
      </c>
      <c r="Q118" s="81">
        <v>0.68</v>
      </c>
      <c r="R118" s="76">
        <v>2</v>
      </c>
      <c r="S118" s="81">
        <v>1</v>
      </c>
      <c r="T118" s="76">
        <v>10</v>
      </c>
      <c r="U118" s="81">
        <v>0.5</v>
      </c>
      <c r="V118" s="76">
        <v>0</v>
      </c>
      <c r="W118" s="110">
        <v>0.6341</v>
      </c>
      <c r="X118" s="76">
        <v>3.17</v>
      </c>
      <c r="Y118" s="81">
        <v>0</v>
      </c>
      <c r="Z118" s="76">
        <v>4</v>
      </c>
      <c r="AA118" s="60" t="s">
        <v>636</v>
      </c>
      <c r="AB118" s="76">
        <v>1</v>
      </c>
      <c r="AC118" s="81">
        <v>1</v>
      </c>
      <c r="AD118" s="76">
        <v>2</v>
      </c>
      <c r="AE118" s="81" t="s">
        <v>97</v>
      </c>
      <c r="AF118" s="76">
        <v>0</v>
      </c>
      <c r="AG118" s="81">
        <v>1</v>
      </c>
      <c r="AH118" s="76">
        <v>10</v>
      </c>
      <c r="AI118" s="81">
        <v>1</v>
      </c>
      <c r="AJ118" s="76">
        <v>8</v>
      </c>
      <c r="AK118" s="81">
        <v>0.83</v>
      </c>
      <c r="AL118" s="76">
        <v>4.98</v>
      </c>
      <c r="AM118" s="60" t="s">
        <v>314</v>
      </c>
      <c r="AN118" s="76">
        <v>3</v>
      </c>
      <c r="AO118" s="60" t="s">
        <v>89</v>
      </c>
      <c r="AP118" s="76">
        <v>4</v>
      </c>
      <c r="AQ118" s="81">
        <v>1</v>
      </c>
      <c r="AR118" s="76">
        <v>3</v>
      </c>
      <c r="AS118" s="60" t="s">
        <v>510</v>
      </c>
      <c r="AT118" s="76">
        <v>3</v>
      </c>
      <c r="AU118" s="76" t="s">
        <v>55</v>
      </c>
      <c r="AV118" s="76">
        <v>4</v>
      </c>
      <c r="AW118" s="76" t="s">
        <v>97</v>
      </c>
      <c r="AX118" s="76">
        <v>0</v>
      </c>
      <c r="AY118" s="76" t="s">
        <v>134</v>
      </c>
      <c r="AZ118" s="76">
        <v>1</v>
      </c>
      <c r="BA118" s="76" t="s">
        <v>134</v>
      </c>
      <c r="BB118" s="76">
        <v>1</v>
      </c>
      <c r="BC118" s="76" t="s">
        <v>55</v>
      </c>
      <c r="BD118" s="76">
        <v>2</v>
      </c>
      <c r="BE118" s="76" t="s">
        <v>64</v>
      </c>
      <c r="BF118" s="76"/>
      <c r="BG118" s="76" t="s">
        <v>64</v>
      </c>
      <c r="BH118" s="76"/>
      <c r="BI118" s="195">
        <f t="shared" si="10"/>
        <v>81.15</v>
      </c>
      <c r="BJ118" s="286" t="s">
        <v>113</v>
      </c>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row>
    <row r="119" s="8" customFormat="1" ht="30" customHeight="1" spans="1:124">
      <c r="A119" s="59"/>
      <c r="B119" s="60" t="s">
        <v>638</v>
      </c>
      <c r="C119" s="81">
        <v>1</v>
      </c>
      <c r="D119" s="76">
        <v>4</v>
      </c>
      <c r="E119" s="111">
        <v>11.76</v>
      </c>
      <c r="F119" s="76">
        <v>2</v>
      </c>
      <c r="G119" s="63">
        <v>0.098</v>
      </c>
      <c r="H119" s="76">
        <v>2</v>
      </c>
      <c r="I119" s="76">
        <v>0</v>
      </c>
      <c r="J119" s="76">
        <v>2</v>
      </c>
      <c r="K119" s="76" t="s">
        <v>55</v>
      </c>
      <c r="L119" s="76">
        <v>1</v>
      </c>
      <c r="M119" s="76" t="s">
        <v>55</v>
      </c>
      <c r="N119" s="76">
        <v>1</v>
      </c>
      <c r="O119" s="81">
        <v>1</v>
      </c>
      <c r="P119" s="76">
        <v>3</v>
      </c>
      <c r="Q119" s="81">
        <v>0.8</v>
      </c>
      <c r="R119" s="76">
        <v>3</v>
      </c>
      <c r="S119" s="81">
        <v>1</v>
      </c>
      <c r="T119" s="76">
        <v>10</v>
      </c>
      <c r="U119" s="76">
        <v>0</v>
      </c>
      <c r="V119" s="76">
        <v>0</v>
      </c>
      <c r="W119" s="81">
        <v>0.5</v>
      </c>
      <c r="X119" s="76">
        <v>2.5</v>
      </c>
      <c r="Y119" s="76">
        <v>0</v>
      </c>
      <c r="Z119" s="76">
        <v>4</v>
      </c>
      <c r="AA119" s="76" t="s">
        <v>97</v>
      </c>
      <c r="AB119" s="76">
        <v>0</v>
      </c>
      <c r="AC119" s="81">
        <v>1</v>
      </c>
      <c r="AD119" s="76">
        <v>2</v>
      </c>
      <c r="AE119" s="81">
        <v>1</v>
      </c>
      <c r="AF119" s="76">
        <v>2</v>
      </c>
      <c r="AG119" s="81">
        <v>1</v>
      </c>
      <c r="AH119" s="76">
        <v>10</v>
      </c>
      <c r="AI119" s="81">
        <v>1</v>
      </c>
      <c r="AJ119" s="76">
        <v>8</v>
      </c>
      <c r="AK119" s="81">
        <v>0.88</v>
      </c>
      <c r="AL119" s="76">
        <v>5.28</v>
      </c>
      <c r="AM119" s="76" t="s">
        <v>314</v>
      </c>
      <c r="AN119" s="76">
        <v>3</v>
      </c>
      <c r="AO119" s="76" t="s">
        <v>97</v>
      </c>
      <c r="AP119" s="76">
        <v>0</v>
      </c>
      <c r="AQ119" s="81">
        <v>1</v>
      </c>
      <c r="AR119" s="76">
        <v>3</v>
      </c>
      <c r="AS119" s="76" t="s">
        <v>510</v>
      </c>
      <c r="AT119" s="76">
        <v>3</v>
      </c>
      <c r="AU119" s="76" t="s">
        <v>639</v>
      </c>
      <c r="AV119" s="76">
        <v>3.5</v>
      </c>
      <c r="AW119" s="76" t="s">
        <v>574</v>
      </c>
      <c r="AX119" s="76">
        <v>2</v>
      </c>
      <c r="AY119" s="76" t="s">
        <v>134</v>
      </c>
      <c r="AZ119" s="76">
        <v>1</v>
      </c>
      <c r="BA119" s="76" t="s">
        <v>134</v>
      </c>
      <c r="BB119" s="76">
        <v>1</v>
      </c>
      <c r="BC119" s="76" t="s">
        <v>55</v>
      </c>
      <c r="BD119" s="76">
        <v>2</v>
      </c>
      <c r="BE119" s="76" t="s">
        <v>64</v>
      </c>
      <c r="BF119" s="76"/>
      <c r="BG119" s="76" t="s">
        <v>64</v>
      </c>
      <c r="BH119" s="76"/>
      <c r="BI119" s="195">
        <f t="shared" si="10"/>
        <v>80.28</v>
      </c>
      <c r="BJ119" s="196" t="s">
        <v>113</v>
      </c>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row>
    <row r="120" s="8" customFormat="1" ht="30" customHeight="1" spans="1:124">
      <c r="A120" s="59"/>
      <c r="B120" s="60" t="s">
        <v>640</v>
      </c>
      <c r="C120" s="81">
        <v>1</v>
      </c>
      <c r="D120" s="76">
        <v>4</v>
      </c>
      <c r="E120" s="111">
        <v>5.7</v>
      </c>
      <c r="F120" s="76">
        <v>2</v>
      </c>
      <c r="G120" s="110">
        <v>0.116</v>
      </c>
      <c r="H120" s="76">
        <v>0</v>
      </c>
      <c r="I120" s="111">
        <v>0</v>
      </c>
      <c r="J120" s="76">
        <v>2</v>
      </c>
      <c r="K120" s="76" t="s">
        <v>55</v>
      </c>
      <c r="L120" s="76">
        <v>1</v>
      </c>
      <c r="M120" s="76" t="s">
        <v>55</v>
      </c>
      <c r="N120" s="76">
        <v>1</v>
      </c>
      <c r="O120" s="81">
        <v>1</v>
      </c>
      <c r="P120" s="76">
        <v>3</v>
      </c>
      <c r="Q120" s="61">
        <v>0.8853</v>
      </c>
      <c r="R120" s="60">
        <v>3</v>
      </c>
      <c r="S120" s="81">
        <v>1</v>
      </c>
      <c r="T120" s="76">
        <v>10</v>
      </c>
      <c r="U120" s="81">
        <v>1</v>
      </c>
      <c r="V120" s="76">
        <v>5</v>
      </c>
      <c r="W120" s="75">
        <v>0.315</v>
      </c>
      <c r="X120" s="76">
        <v>1.58</v>
      </c>
      <c r="Y120" s="76">
        <v>0</v>
      </c>
      <c r="Z120" s="76">
        <v>4</v>
      </c>
      <c r="AA120" s="76" t="s">
        <v>67</v>
      </c>
      <c r="AB120" s="76">
        <v>0</v>
      </c>
      <c r="AC120" s="81">
        <v>1</v>
      </c>
      <c r="AD120" s="76">
        <v>2</v>
      </c>
      <c r="AE120" s="81">
        <v>1</v>
      </c>
      <c r="AF120" s="76">
        <v>2</v>
      </c>
      <c r="AG120" s="81">
        <v>1</v>
      </c>
      <c r="AH120" s="76">
        <v>10</v>
      </c>
      <c r="AI120" s="81">
        <v>1</v>
      </c>
      <c r="AJ120" s="76">
        <v>8</v>
      </c>
      <c r="AK120" s="81">
        <v>1</v>
      </c>
      <c r="AL120" s="76">
        <v>6</v>
      </c>
      <c r="AM120" s="76" t="s">
        <v>314</v>
      </c>
      <c r="AN120" s="76">
        <v>3</v>
      </c>
      <c r="AO120" s="76" t="s">
        <v>97</v>
      </c>
      <c r="AP120" s="76">
        <v>0</v>
      </c>
      <c r="AQ120" s="81">
        <v>1</v>
      </c>
      <c r="AR120" s="76">
        <v>3</v>
      </c>
      <c r="AS120" s="76" t="s">
        <v>510</v>
      </c>
      <c r="AT120" s="76">
        <v>3</v>
      </c>
      <c r="AU120" s="76" t="s">
        <v>639</v>
      </c>
      <c r="AV120" s="76">
        <v>3.5</v>
      </c>
      <c r="AW120" s="76" t="s">
        <v>574</v>
      </c>
      <c r="AX120" s="76">
        <v>2</v>
      </c>
      <c r="AY120" s="76" t="s">
        <v>134</v>
      </c>
      <c r="AZ120" s="76">
        <v>1</v>
      </c>
      <c r="BA120" s="76" t="s">
        <v>134</v>
      </c>
      <c r="BB120" s="76">
        <v>1</v>
      </c>
      <c r="BC120" s="76" t="s">
        <v>67</v>
      </c>
      <c r="BD120" s="76">
        <v>0</v>
      </c>
      <c r="BE120" s="76" t="s">
        <v>64</v>
      </c>
      <c r="BF120" s="76"/>
      <c r="BG120" s="76" t="s">
        <v>64</v>
      </c>
      <c r="BH120" s="76"/>
      <c r="BI120" s="195">
        <f t="shared" si="10"/>
        <v>81.08</v>
      </c>
      <c r="BJ120" s="196" t="s">
        <v>113</v>
      </c>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row>
    <row r="121" s="8" customFormat="1" ht="30" customHeight="1" spans="1:124">
      <c r="A121" s="64"/>
      <c r="B121" s="65" t="s">
        <v>641</v>
      </c>
      <c r="C121" s="121">
        <v>1</v>
      </c>
      <c r="D121" s="83">
        <v>4</v>
      </c>
      <c r="E121" s="220">
        <v>5.27</v>
      </c>
      <c r="F121" s="83">
        <v>2</v>
      </c>
      <c r="G121" s="121">
        <v>0.1176</v>
      </c>
      <c r="H121" s="83">
        <v>2</v>
      </c>
      <c r="I121" s="83">
        <v>0</v>
      </c>
      <c r="J121" s="83">
        <v>2</v>
      </c>
      <c r="K121" s="83" t="s">
        <v>55</v>
      </c>
      <c r="L121" s="83">
        <v>1</v>
      </c>
      <c r="M121" s="83" t="s">
        <v>55</v>
      </c>
      <c r="N121" s="83">
        <v>1</v>
      </c>
      <c r="O121" s="121">
        <v>1</v>
      </c>
      <c r="P121" s="83">
        <v>3</v>
      </c>
      <c r="Q121" s="83">
        <v>75.6</v>
      </c>
      <c r="R121" s="83">
        <v>3</v>
      </c>
      <c r="S121" s="84">
        <v>1</v>
      </c>
      <c r="T121" s="83">
        <v>10</v>
      </c>
      <c r="U121" s="121">
        <v>0.479</v>
      </c>
      <c r="V121" s="83">
        <v>0</v>
      </c>
      <c r="W121" s="121">
        <v>0.473</v>
      </c>
      <c r="X121" s="83">
        <v>2.37</v>
      </c>
      <c r="Y121" s="83">
        <v>0</v>
      </c>
      <c r="Z121" s="83">
        <v>4</v>
      </c>
      <c r="AA121" s="83" t="s">
        <v>131</v>
      </c>
      <c r="AB121" s="83">
        <v>1</v>
      </c>
      <c r="AC121" s="84">
        <v>1</v>
      </c>
      <c r="AD121" s="83">
        <v>2</v>
      </c>
      <c r="AE121" s="84">
        <v>1</v>
      </c>
      <c r="AF121" s="83">
        <v>2</v>
      </c>
      <c r="AG121" s="84">
        <v>1</v>
      </c>
      <c r="AH121" s="83">
        <v>10</v>
      </c>
      <c r="AI121" s="84">
        <v>1</v>
      </c>
      <c r="AJ121" s="83">
        <v>8</v>
      </c>
      <c r="AK121" s="84">
        <v>1</v>
      </c>
      <c r="AL121" s="83">
        <v>6</v>
      </c>
      <c r="AM121" s="83" t="s">
        <v>260</v>
      </c>
      <c r="AN121" s="83">
        <v>0</v>
      </c>
      <c r="AO121" s="83" t="s">
        <v>642</v>
      </c>
      <c r="AP121" s="83">
        <v>0</v>
      </c>
      <c r="AQ121" s="84">
        <v>1</v>
      </c>
      <c r="AR121" s="83">
        <v>3</v>
      </c>
      <c r="AS121" s="83" t="s">
        <v>199</v>
      </c>
      <c r="AT121" s="83">
        <v>3</v>
      </c>
      <c r="AU121" s="83" t="s">
        <v>67</v>
      </c>
      <c r="AV121" s="83">
        <v>2</v>
      </c>
      <c r="AW121" s="83" t="s">
        <v>574</v>
      </c>
      <c r="AX121" s="83">
        <v>2</v>
      </c>
      <c r="AY121" s="83" t="s">
        <v>134</v>
      </c>
      <c r="AZ121" s="83">
        <v>1</v>
      </c>
      <c r="BA121" s="83" t="s">
        <v>531</v>
      </c>
      <c r="BB121" s="83">
        <v>1</v>
      </c>
      <c r="BC121" s="83" t="s">
        <v>67</v>
      </c>
      <c r="BD121" s="83">
        <v>0</v>
      </c>
      <c r="BE121" s="83" t="s">
        <v>64</v>
      </c>
      <c r="BF121" s="83"/>
      <c r="BG121" s="83" t="s">
        <v>64</v>
      </c>
      <c r="BH121" s="83"/>
      <c r="BI121" s="197">
        <f t="shared" si="10"/>
        <v>75.37</v>
      </c>
      <c r="BJ121" s="198" t="s">
        <v>261</v>
      </c>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row>
    <row r="122" s="4" customFormat="1" ht="30" customHeight="1" spans="1:243">
      <c r="A122" s="38">
        <v>21</v>
      </c>
      <c r="B122" s="89" t="s">
        <v>643</v>
      </c>
      <c r="C122" s="241"/>
      <c r="D122" s="241">
        <f t="shared" ref="D122:H122" si="11">AVERAGE(D123:D127)</f>
        <v>3.84</v>
      </c>
      <c r="E122" s="241"/>
      <c r="F122" s="241">
        <f t="shared" si="11"/>
        <v>1.012</v>
      </c>
      <c r="G122" s="241"/>
      <c r="H122" s="241">
        <f t="shared" si="11"/>
        <v>1.844</v>
      </c>
      <c r="I122" s="241"/>
      <c r="J122" s="241">
        <v>2</v>
      </c>
      <c r="K122" s="241"/>
      <c r="L122" s="241">
        <v>1</v>
      </c>
      <c r="M122" s="241"/>
      <c r="N122" s="241">
        <v>1</v>
      </c>
      <c r="O122" s="241"/>
      <c r="P122" s="241">
        <v>3</v>
      </c>
      <c r="Q122" s="241"/>
      <c r="R122" s="241">
        <v>3</v>
      </c>
      <c r="S122" s="241"/>
      <c r="T122" s="241">
        <v>10</v>
      </c>
      <c r="U122" s="241"/>
      <c r="V122" s="241">
        <f>AVERAGE(V123:V127)</f>
        <v>4</v>
      </c>
      <c r="W122" s="241"/>
      <c r="X122" s="241">
        <v>2.87</v>
      </c>
      <c r="Y122" s="241"/>
      <c r="Z122" s="241">
        <v>4</v>
      </c>
      <c r="AA122" s="241"/>
      <c r="AB122" s="241">
        <f>AVERAGE(AB123:AB127)</f>
        <v>2</v>
      </c>
      <c r="AC122" s="241"/>
      <c r="AD122" s="241">
        <v>2</v>
      </c>
      <c r="AE122" s="241"/>
      <c r="AF122" s="241">
        <v>2</v>
      </c>
      <c r="AG122" s="241"/>
      <c r="AH122" s="241">
        <v>10</v>
      </c>
      <c r="AI122" s="241"/>
      <c r="AJ122" s="241">
        <v>8</v>
      </c>
      <c r="AK122" s="241"/>
      <c r="AL122" s="241">
        <v>4.92</v>
      </c>
      <c r="AM122" s="241"/>
      <c r="AN122" s="241">
        <f>AVERAGE(AN123:AN127)</f>
        <v>2.4</v>
      </c>
      <c r="AO122" s="241"/>
      <c r="AP122" s="241">
        <f>AVERAGE(AP123:AP127)</f>
        <v>2.8</v>
      </c>
      <c r="AQ122" s="241"/>
      <c r="AR122" s="241">
        <v>3</v>
      </c>
      <c r="AS122" s="241"/>
      <c r="AT122" s="241">
        <v>3</v>
      </c>
      <c r="AU122" s="241"/>
      <c r="AV122" s="241">
        <v>4</v>
      </c>
      <c r="AW122" s="241"/>
      <c r="AX122" s="241">
        <v>1.6</v>
      </c>
      <c r="AY122" s="241"/>
      <c r="AZ122" s="241">
        <v>1.44</v>
      </c>
      <c r="BA122" s="241"/>
      <c r="BB122" s="241">
        <f>AVERAGE(BB123:BB127)</f>
        <v>1.5</v>
      </c>
      <c r="BC122" s="241"/>
      <c r="BD122" s="241">
        <v>1.2</v>
      </c>
      <c r="BE122" s="241"/>
      <c r="BF122" s="241"/>
      <c r="BG122" s="241"/>
      <c r="BH122" s="241"/>
      <c r="BI122" s="168">
        <f t="shared" si="10"/>
        <v>87.426</v>
      </c>
      <c r="BJ122" s="191" t="s">
        <v>113</v>
      </c>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c r="FG122" s="20"/>
      <c r="FH122" s="20"/>
      <c r="FI122" s="20"/>
      <c r="FJ122" s="20"/>
      <c r="FK122" s="20"/>
      <c r="FL122" s="20"/>
      <c r="FM122" s="20"/>
      <c r="FN122" s="20"/>
      <c r="FO122" s="20"/>
      <c r="FP122" s="20"/>
      <c r="FQ122" s="20"/>
      <c r="FR122" s="20"/>
      <c r="FS122" s="20"/>
      <c r="FT122" s="20"/>
      <c r="FU122" s="20"/>
      <c r="FV122" s="20"/>
      <c r="FW122" s="20"/>
      <c r="FX122" s="20"/>
      <c r="FY122" s="20"/>
      <c r="FZ122" s="20"/>
      <c r="GA122" s="20"/>
      <c r="GB122" s="20"/>
      <c r="GC122" s="20"/>
      <c r="GD122" s="20"/>
      <c r="GE122" s="20"/>
      <c r="GF122" s="20"/>
      <c r="GG122" s="20"/>
      <c r="GH122" s="20"/>
      <c r="GI122" s="20"/>
      <c r="GJ122" s="20"/>
      <c r="GK122" s="20"/>
      <c r="GL122" s="20"/>
      <c r="GM122" s="20"/>
      <c r="GN122" s="20"/>
      <c r="GO122" s="20"/>
      <c r="GP122" s="20"/>
      <c r="GQ122" s="20"/>
      <c r="GR122" s="20"/>
      <c r="GS122" s="20"/>
      <c r="GT122" s="20"/>
      <c r="GU122" s="20"/>
      <c r="GV122" s="20"/>
      <c r="GW122" s="20"/>
      <c r="GX122" s="20"/>
      <c r="GY122" s="20"/>
      <c r="GZ122" s="20"/>
      <c r="HA122" s="20"/>
      <c r="HB122" s="20"/>
      <c r="HC122" s="20"/>
      <c r="HD122" s="20"/>
      <c r="HE122" s="20"/>
      <c r="HF122" s="20"/>
      <c r="HG122" s="20"/>
      <c r="HH122" s="20"/>
      <c r="HI122" s="20"/>
      <c r="HJ122" s="20"/>
      <c r="HK122" s="20"/>
      <c r="HL122" s="20"/>
      <c r="HM122" s="20"/>
      <c r="HN122" s="20"/>
      <c r="HO122" s="20"/>
      <c r="HP122" s="20"/>
      <c r="HQ122" s="20"/>
      <c r="HR122" s="20"/>
      <c r="HS122" s="20"/>
      <c r="HT122" s="20"/>
      <c r="HU122" s="20"/>
      <c r="HV122" s="20"/>
      <c r="HW122" s="20"/>
      <c r="HX122" s="20"/>
      <c r="HY122" s="20"/>
      <c r="HZ122" s="20"/>
      <c r="IA122" s="20"/>
      <c r="IB122" s="20"/>
      <c r="IC122" s="20"/>
      <c r="ID122" s="20"/>
      <c r="IE122" s="20"/>
      <c r="IF122" s="20"/>
      <c r="IG122" s="20"/>
      <c r="IH122" s="20"/>
      <c r="II122" s="20"/>
    </row>
    <row r="123" s="8" customFormat="1" ht="30" customHeight="1" spans="1:124">
      <c r="A123" s="53"/>
      <c r="B123" s="69" t="s">
        <v>644</v>
      </c>
      <c r="C123" s="94">
        <v>1</v>
      </c>
      <c r="D123" s="54">
        <v>4</v>
      </c>
      <c r="E123" s="95">
        <v>9.5</v>
      </c>
      <c r="F123" s="54">
        <v>0.19</v>
      </c>
      <c r="G123" s="129">
        <v>0.143</v>
      </c>
      <c r="H123" s="163">
        <v>2</v>
      </c>
      <c r="I123" s="54">
        <v>0</v>
      </c>
      <c r="J123" s="54">
        <v>2</v>
      </c>
      <c r="K123" s="54" t="s">
        <v>55</v>
      </c>
      <c r="L123" s="54">
        <v>1</v>
      </c>
      <c r="M123" s="54" t="s">
        <v>55</v>
      </c>
      <c r="N123" s="54">
        <v>1</v>
      </c>
      <c r="O123" s="94">
        <v>1</v>
      </c>
      <c r="P123" s="54">
        <v>3</v>
      </c>
      <c r="Q123" s="94">
        <v>1</v>
      </c>
      <c r="R123" s="54">
        <v>3</v>
      </c>
      <c r="S123" s="94">
        <v>1</v>
      </c>
      <c r="T123" s="54">
        <v>10</v>
      </c>
      <c r="U123" s="129">
        <v>1</v>
      </c>
      <c r="V123" s="54">
        <v>5</v>
      </c>
      <c r="W123" s="255" t="s">
        <v>645</v>
      </c>
      <c r="X123" s="54">
        <v>4.3</v>
      </c>
      <c r="Y123" s="54">
        <v>0</v>
      </c>
      <c r="Z123" s="54">
        <v>4</v>
      </c>
      <c r="AA123" s="54" t="s">
        <v>646</v>
      </c>
      <c r="AB123" s="54">
        <v>2</v>
      </c>
      <c r="AC123" s="55">
        <v>1</v>
      </c>
      <c r="AD123" s="54">
        <v>2</v>
      </c>
      <c r="AE123" s="55">
        <v>1</v>
      </c>
      <c r="AF123" s="54">
        <v>2</v>
      </c>
      <c r="AG123" s="94">
        <v>1</v>
      </c>
      <c r="AH123" s="54">
        <v>10</v>
      </c>
      <c r="AI123" s="94">
        <v>1</v>
      </c>
      <c r="AJ123" s="54">
        <v>8</v>
      </c>
      <c r="AK123" s="94">
        <v>1</v>
      </c>
      <c r="AL123" s="54">
        <v>6</v>
      </c>
      <c r="AM123" s="54" t="s">
        <v>88</v>
      </c>
      <c r="AN123" s="54">
        <v>2</v>
      </c>
      <c r="AO123" s="54" t="s">
        <v>226</v>
      </c>
      <c r="AP123" s="54">
        <v>2</v>
      </c>
      <c r="AQ123" s="94">
        <v>1</v>
      </c>
      <c r="AR123" s="54">
        <v>3</v>
      </c>
      <c r="AS123" s="54" t="s">
        <v>199</v>
      </c>
      <c r="AT123" s="54">
        <v>3</v>
      </c>
      <c r="AU123" s="94" t="s">
        <v>55</v>
      </c>
      <c r="AV123" s="54">
        <v>4</v>
      </c>
      <c r="AW123" s="54" t="s">
        <v>110</v>
      </c>
      <c r="AX123" s="54">
        <v>2</v>
      </c>
      <c r="AY123" s="54" t="s">
        <v>647</v>
      </c>
      <c r="AZ123" s="54">
        <v>1.2</v>
      </c>
      <c r="BA123" s="54" t="s">
        <v>648</v>
      </c>
      <c r="BB123" s="54">
        <v>1.5</v>
      </c>
      <c r="BC123" s="54" t="s">
        <v>55</v>
      </c>
      <c r="BD123" s="54">
        <v>2</v>
      </c>
      <c r="BE123" s="69" t="s">
        <v>64</v>
      </c>
      <c r="BF123" s="54"/>
      <c r="BG123" s="69" t="s">
        <v>64</v>
      </c>
      <c r="BH123" s="54"/>
      <c r="BI123" s="193">
        <f t="shared" si="10"/>
        <v>90.19</v>
      </c>
      <c r="BJ123" s="194" t="s">
        <v>65</v>
      </c>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row>
    <row r="124" s="8" customFormat="1" ht="30" customHeight="1" spans="1:124">
      <c r="A124" s="59"/>
      <c r="B124" s="76" t="s">
        <v>649</v>
      </c>
      <c r="C124" s="81">
        <v>1</v>
      </c>
      <c r="D124" s="76">
        <v>4</v>
      </c>
      <c r="E124" s="76">
        <v>2.55</v>
      </c>
      <c r="F124" s="76">
        <v>0.98</v>
      </c>
      <c r="G124" s="110">
        <v>0.0486</v>
      </c>
      <c r="H124" s="76">
        <v>1.22</v>
      </c>
      <c r="I124" s="76">
        <v>0</v>
      </c>
      <c r="J124" s="76">
        <v>2</v>
      </c>
      <c r="K124" s="76" t="s">
        <v>55</v>
      </c>
      <c r="L124" s="76">
        <v>1</v>
      </c>
      <c r="M124" s="76" t="s">
        <v>55</v>
      </c>
      <c r="N124" s="76">
        <v>1</v>
      </c>
      <c r="O124" s="81">
        <v>1</v>
      </c>
      <c r="P124" s="76">
        <v>3</v>
      </c>
      <c r="Q124" s="81">
        <v>0.82</v>
      </c>
      <c r="R124" s="76">
        <v>3</v>
      </c>
      <c r="S124" s="81">
        <v>1</v>
      </c>
      <c r="T124" s="76">
        <v>10</v>
      </c>
      <c r="U124" s="81">
        <v>1</v>
      </c>
      <c r="V124" s="76">
        <v>5</v>
      </c>
      <c r="W124" s="76">
        <v>0</v>
      </c>
      <c r="X124" s="76">
        <v>0</v>
      </c>
      <c r="Y124" s="76">
        <v>0</v>
      </c>
      <c r="Z124" s="76">
        <v>4</v>
      </c>
      <c r="AA124" s="76" t="s">
        <v>650</v>
      </c>
      <c r="AB124" s="76">
        <v>2</v>
      </c>
      <c r="AC124" s="81">
        <v>1</v>
      </c>
      <c r="AD124" s="76">
        <v>2</v>
      </c>
      <c r="AE124" s="81">
        <v>1</v>
      </c>
      <c r="AF124" s="76">
        <v>2</v>
      </c>
      <c r="AG124" s="81">
        <v>1</v>
      </c>
      <c r="AH124" s="76">
        <v>10</v>
      </c>
      <c r="AI124" s="81">
        <v>1</v>
      </c>
      <c r="AJ124" s="76">
        <v>8</v>
      </c>
      <c r="AK124" s="81">
        <v>1</v>
      </c>
      <c r="AL124" s="76">
        <v>6</v>
      </c>
      <c r="AM124" s="76" t="s">
        <v>651</v>
      </c>
      <c r="AN124" s="76">
        <v>2</v>
      </c>
      <c r="AO124" s="76" t="s">
        <v>652</v>
      </c>
      <c r="AP124" s="76">
        <v>3</v>
      </c>
      <c r="AQ124" s="81">
        <v>1</v>
      </c>
      <c r="AR124" s="76">
        <v>3</v>
      </c>
      <c r="AS124" s="76" t="s">
        <v>653</v>
      </c>
      <c r="AT124" s="76">
        <v>3</v>
      </c>
      <c r="AU124" s="61" t="s">
        <v>55</v>
      </c>
      <c r="AV124" s="76">
        <v>4</v>
      </c>
      <c r="AW124" s="76" t="s">
        <v>574</v>
      </c>
      <c r="AX124" s="76">
        <v>2</v>
      </c>
      <c r="AY124" s="76" t="s">
        <v>654</v>
      </c>
      <c r="AZ124" s="76">
        <v>1.5</v>
      </c>
      <c r="BA124" s="76" t="s">
        <v>655</v>
      </c>
      <c r="BB124" s="76">
        <v>1.5</v>
      </c>
      <c r="BC124" s="76" t="s">
        <v>55</v>
      </c>
      <c r="BD124" s="76">
        <v>2</v>
      </c>
      <c r="BE124" s="76" t="s">
        <v>64</v>
      </c>
      <c r="BF124" s="76"/>
      <c r="BG124" s="76" t="s">
        <v>64</v>
      </c>
      <c r="BH124" s="76"/>
      <c r="BI124" s="195">
        <f t="shared" si="10"/>
        <v>87.2</v>
      </c>
      <c r="BJ124" s="196" t="s">
        <v>113</v>
      </c>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row>
    <row r="125" s="8" customFormat="1" ht="30" customHeight="1" spans="1:124">
      <c r="A125" s="59"/>
      <c r="B125" s="76" t="s">
        <v>656</v>
      </c>
      <c r="C125" s="75">
        <v>0.97</v>
      </c>
      <c r="D125" s="74">
        <v>3.4</v>
      </c>
      <c r="E125" s="82">
        <v>0.245</v>
      </c>
      <c r="F125" s="74">
        <v>0.08</v>
      </c>
      <c r="G125" s="75">
        <v>0.08</v>
      </c>
      <c r="H125" s="74">
        <v>2</v>
      </c>
      <c r="I125" s="76">
        <v>0</v>
      </c>
      <c r="J125" s="76">
        <v>2</v>
      </c>
      <c r="K125" s="76" t="s">
        <v>55</v>
      </c>
      <c r="L125" s="76">
        <v>1</v>
      </c>
      <c r="M125" s="76" t="s">
        <v>55</v>
      </c>
      <c r="N125" s="74">
        <v>1</v>
      </c>
      <c r="O125" s="81">
        <v>1</v>
      </c>
      <c r="P125" s="76">
        <v>3</v>
      </c>
      <c r="Q125" s="81">
        <v>0.755</v>
      </c>
      <c r="R125" s="74">
        <v>3</v>
      </c>
      <c r="S125" s="81">
        <v>1</v>
      </c>
      <c r="T125" s="74">
        <v>10</v>
      </c>
      <c r="U125" s="81">
        <v>0.24</v>
      </c>
      <c r="V125" s="82">
        <v>0</v>
      </c>
      <c r="W125" s="75">
        <v>0.36</v>
      </c>
      <c r="X125" s="74">
        <v>1.8</v>
      </c>
      <c r="Y125" s="82">
        <v>0</v>
      </c>
      <c r="Z125" s="74">
        <v>4</v>
      </c>
      <c r="AA125" s="76" t="s">
        <v>657</v>
      </c>
      <c r="AB125" s="119">
        <v>2</v>
      </c>
      <c r="AC125" s="81">
        <v>1</v>
      </c>
      <c r="AD125" s="76">
        <v>2</v>
      </c>
      <c r="AE125" s="81">
        <v>1</v>
      </c>
      <c r="AF125" s="76">
        <v>2</v>
      </c>
      <c r="AG125" s="81">
        <v>1</v>
      </c>
      <c r="AH125" s="76">
        <v>10</v>
      </c>
      <c r="AI125" s="75">
        <v>1</v>
      </c>
      <c r="AJ125" s="74">
        <v>8</v>
      </c>
      <c r="AK125" s="81">
        <v>0.5</v>
      </c>
      <c r="AL125" s="74">
        <v>3</v>
      </c>
      <c r="AM125" s="76" t="s">
        <v>658</v>
      </c>
      <c r="AN125" s="74">
        <v>2</v>
      </c>
      <c r="AO125" s="76" t="s">
        <v>659</v>
      </c>
      <c r="AP125" s="76">
        <v>3</v>
      </c>
      <c r="AQ125" s="81">
        <v>1</v>
      </c>
      <c r="AR125" s="76">
        <v>3</v>
      </c>
      <c r="AS125" s="76" t="s">
        <v>199</v>
      </c>
      <c r="AT125" s="76">
        <v>3</v>
      </c>
      <c r="AU125" s="61" t="s">
        <v>55</v>
      </c>
      <c r="AV125" s="76">
        <v>4</v>
      </c>
      <c r="AW125" s="76" t="s">
        <v>110</v>
      </c>
      <c r="AX125" s="60">
        <v>2</v>
      </c>
      <c r="AY125" s="76" t="s">
        <v>660</v>
      </c>
      <c r="AZ125" s="74">
        <v>1.5</v>
      </c>
      <c r="BA125" s="76" t="s">
        <v>661</v>
      </c>
      <c r="BB125" s="74">
        <v>1.5</v>
      </c>
      <c r="BC125" s="76" t="s">
        <v>67</v>
      </c>
      <c r="BD125" s="74">
        <v>0</v>
      </c>
      <c r="BE125" s="76" t="s">
        <v>64</v>
      </c>
      <c r="BF125" s="60"/>
      <c r="BG125" s="76" t="s">
        <v>64</v>
      </c>
      <c r="BH125" s="60"/>
      <c r="BI125" s="195">
        <f t="shared" si="10"/>
        <v>78.28</v>
      </c>
      <c r="BJ125" s="196" t="s">
        <v>261</v>
      </c>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row>
    <row r="126" s="8" customFormat="1" ht="30" customHeight="1" spans="1:124">
      <c r="A126" s="59"/>
      <c r="B126" s="76" t="s">
        <v>662</v>
      </c>
      <c r="C126" s="81">
        <v>1</v>
      </c>
      <c r="D126" s="76">
        <v>4</v>
      </c>
      <c r="E126" s="111">
        <v>4.7</v>
      </c>
      <c r="F126" s="76">
        <v>1.81</v>
      </c>
      <c r="G126" s="110">
        <v>0.1066</v>
      </c>
      <c r="H126" s="76">
        <v>2</v>
      </c>
      <c r="I126" s="76">
        <v>0</v>
      </c>
      <c r="J126" s="76">
        <v>2</v>
      </c>
      <c r="K126" s="76" t="s">
        <v>55</v>
      </c>
      <c r="L126" s="76">
        <v>1</v>
      </c>
      <c r="M126" s="76" t="s">
        <v>55</v>
      </c>
      <c r="N126" s="76">
        <v>1</v>
      </c>
      <c r="O126" s="81">
        <v>1</v>
      </c>
      <c r="P126" s="76">
        <v>3</v>
      </c>
      <c r="Q126" s="110">
        <v>0.9505</v>
      </c>
      <c r="R126" s="76">
        <v>3</v>
      </c>
      <c r="S126" s="81">
        <v>1</v>
      </c>
      <c r="T126" s="76">
        <v>10</v>
      </c>
      <c r="U126" s="81">
        <v>1</v>
      </c>
      <c r="V126" s="76">
        <v>5</v>
      </c>
      <c r="W126" s="81">
        <v>1</v>
      </c>
      <c r="X126" s="76">
        <v>5</v>
      </c>
      <c r="Y126" s="76">
        <v>0</v>
      </c>
      <c r="Z126" s="76">
        <v>4</v>
      </c>
      <c r="AA126" s="76" t="s">
        <v>663</v>
      </c>
      <c r="AB126" s="76">
        <v>2</v>
      </c>
      <c r="AC126" s="81">
        <v>1</v>
      </c>
      <c r="AD126" s="76">
        <v>2</v>
      </c>
      <c r="AE126" s="81">
        <v>1</v>
      </c>
      <c r="AF126" s="76">
        <v>2</v>
      </c>
      <c r="AG126" s="81">
        <v>1</v>
      </c>
      <c r="AH126" s="76">
        <v>10</v>
      </c>
      <c r="AI126" s="81">
        <v>1</v>
      </c>
      <c r="AJ126" s="76">
        <v>8</v>
      </c>
      <c r="AK126" s="81">
        <v>0.6</v>
      </c>
      <c r="AL126" s="76">
        <v>3.6</v>
      </c>
      <c r="AM126" s="76" t="s">
        <v>664</v>
      </c>
      <c r="AN126" s="76">
        <v>3</v>
      </c>
      <c r="AO126" s="76" t="s">
        <v>664</v>
      </c>
      <c r="AP126" s="76">
        <v>3</v>
      </c>
      <c r="AQ126" s="81">
        <v>1</v>
      </c>
      <c r="AR126" s="76">
        <v>3</v>
      </c>
      <c r="AS126" s="76" t="s">
        <v>665</v>
      </c>
      <c r="AT126" s="76">
        <v>3</v>
      </c>
      <c r="AU126" s="61" t="s">
        <v>55</v>
      </c>
      <c r="AV126" s="76">
        <v>4</v>
      </c>
      <c r="AW126" s="76" t="s">
        <v>574</v>
      </c>
      <c r="AX126" s="60">
        <v>2</v>
      </c>
      <c r="AY126" s="76" t="s">
        <v>666</v>
      </c>
      <c r="AZ126" s="76">
        <v>1.5</v>
      </c>
      <c r="BA126" s="76" t="s">
        <v>655</v>
      </c>
      <c r="BB126" s="76">
        <v>1.5</v>
      </c>
      <c r="BC126" s="76" t="s">
        <v>55</v>
      </c>
      <c r="BD126" s="76">
        <v>2</v>
      </c>
      <c r="BE126" s="76" t="s">
        <v>64</v>
      </c>
      <c r="BF126" s="60"/>
      <c r="BG126" s="76" t="s">
        <v>64</v>
      </c>
      <c r="BH126" s="60"/>
      <c r="BI126" s="195">
        <f t="shared" si="10"/>
        <v>92.41</v>
      </c>
      <c r="BJ126" s="196" t="s">
        <v>65</v>
      </c>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row>
    <row r="127" s="8" customFormat="1" ht="30" customHeight="1" spans="1:124">
      <c r="A127" s="64"/>
      <c r="B127" s="83" t="s">
        <v>667</v>
      </c>
      <c r="C127" s="84">
        <v>0.99</v>
      </c>
      <c r="D127" s="83">
        <v>3.8</v>
      </c>
      <c r="E127" s="83">
        <v>5.21</v>
      </c>
      <c r="F127" s="83">
        <v>2</v>
      </c>
      <c r="G127" s="84">
        <v>0.08</v>
      </c>
      <c r="H127" s="83">
        <v>2</v>
      </c>
      <c r="I127" s="83">
        <v>0</v>
      </c>
      <c r="J127" s="83">
        <v>2</v>
      </c>
      <c r="K127" s="83" t="s">
        <v>55</v>
      </c>
      <c r="L127" s="83">
        <v>1</v>
      </c>
      <c r="M127" s="83" t="s">
        <v>55</v>
      </c>
      <c r="N127" s="83">
        <v>1</v>
      </c>
      <c r="O127" s="84">
        <v>1</v>
      </c>
      <c r="P127" s="83">
        <v>3</v>
      </c>
      <c r="Q127" s="84">
        <v>1</v>
      </c>
      <c r="R127" s="83">
        <v>3</v>
      </c>
      <c r="S127" s="84">
        <v>1</v>
      </c>
      <c r="T127" s="83">
        <v>10</v>
      </c>
      <c r="U127" s="84">
        <v>1</v>
      </c>
      <c r="V127" s="83">
        <v>5</v>
      </c>
      <c r="W127" s="84">
        <v>0.65</v>
      </c>
      <c r="X127" s="83">
        <v>3.25</v>
      </c>
      <c r="Y127" s="83">
        <v>0</v>
      </c>
      <c r="Z127" s="83">
        <v>4</v>
      </c>
      <c r="AA127" s="83" t="s">
        <v>668</v>
      </c>
      <c r="AB127" s="83">
        <v>2</v>
      </c>
      <c r="AC127" s="84">
        <v>1</v>
      </c>
      <c r="AD127" s="83">
        <v>2</v>
      </c>
      <c r="AE127" s="84">
        <v>1</v>
      </c>
      <c r="AF127" s="83">
        <v>2</v>
      </c>
      <c r="AG127" s="84">
        <v>1</v>
      </c>
      <c r="AH127" s="83">
        <v>10</v>
      </c>
      <c r="AI127" s="84">
        <v>1</v>
      </c>
      <c r="AJ127" s="83">
        <v>8</v>
      </c>
      <c r="AK127" s="84">
        <v>1</v>
      </c>
      <c r="AL127" s="83">
        <v>6</v>
      </c>
      <c r="AM127" s="83" t="s">
        <v>669</v>
      </c>
      <c r="AN127" s="83">
        <v>3</v>
      </c>
      <c r="AO127" s="83" t="s">
        <v>669</v>
      </c>
      <c r="AP127" s="83">
        <v>3</v>
      </c>
      <c r="AQ127" s="84">
        <v>1</v>
      </c>
      <c r="AR127" s="83">
        <v>3</v>
      </c>
      <c r="AS127" s="83" t="s">
        <v>670</v>
      </c>
      <c r="AT127" s="83">
        <v>3</v>
      </c>
      <c r="AU127" s="66" t="s">
        <v>55</v>
      </c>
      <c r="AV127" s="83">
        <v>4</v>
      </c>
      <c r="AW127" s="83" t="s">
        <v>97</v>
      </c>
      <c r="AX127" s="83">
        <v>0</v>
      </c>
      <c r="AY127" s="83" t="s">
        <v>671</v>
      </c>
      <c r="AZ127" s="83">
        <v>1.5</v>
      </c>
      <c r="BA127" s="83" t="s">
        <v>672</v>
      </c>
      <c r="BB127" s="83">
        <v>1.5</v>
      </c>
      <c r="BC127" s="83" t="s">
        <v>67</v>
      </c>
      <c r="BD127" s="83">
        <v>0</v>
      </c>
      <c r="BE127" s="83" t="s">
        <v>64</v>
      </c>
      <c r="BF127" s="65"/>
      <c r="BG127" s="83" t="s">
        <v>64</v>
      </c>
      <c r="BH127" s="65"/>
      <c r="BI127" s="197">
        <f t="shared" si="10"/>
        <v>89.05</v>
      </c>
      <c r="BJ127" s="198" t="s">
        <v>113</v>
      </c>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row>
    <row r="128" s="18" customFormat="1" ht="30" customHeight="1" spans="1:243">
      <c r="A128" s="242" t="s">
        <v>673</v>
      </c>
      <c r="B128" s="243"/>
      <c r="C128" s="244"/>
      <c r="D128" s="244">
        <f>(D127+D126+D125+D124+D123+D121+D120+D119+D118+D117+D115+D114+D113+D111+D110+D109+D108+D107+D106+D105+D104+D103+D102+D100+D99+D98+D97+D95+D94+D93+D92+D91+D90+D89+D87+D86+D85+D84+D83+D82+D80+D79+D78+D77+D76+D75+D74+D73+D71+D70+D69+D68+D67+D66+D65+D63+D62+D61+D60+D59+D58+D57+D56+D55+D53+D52+D51+D50+D49+D47+D46+D45+D44+D43+D42+D41+D40+D39+D37+D36+D35+D34+D33+D32+D31+D29+D28+D27+D26+D25+D23+D22+D21+D20+D19+D18+D17+D16+D15+D13+D12+D11+D10+D9+D7+D6+D5)/107</f>
        <v>3.93785046728972</v>
      </c>
      <c r="E128" s="244"/>
      <c r="F128" s="244">
        <f>(F127+F126+F125+F124+F123+F121+F120+F119+F118+F117+F115+F114+F113+F111+F110+F109+F108+F107+F106+F105+F104+F103+F102+F100+F99+F98+F97+F95+F94+F93+F92+F91+F90+F89+F87+F86+F85+F84+F83+F82+F80+F79+F78+F77+F76+F75+F74+F73+F71+F70+F69+F68+F67+F66+F65+F63+F62+F61+F60+F59+F58+F57+F56+F55+F53+F52+F51+F50+F49+F47+F46+F45+F44+F43+F42+F41+F40+F39+F37+F36+F35+F34+F33+F32+F31+F29+F28+F27+F26+F25+F23+F22+F21+F20+F19+F18+F17+F16+F15+F13+F12+F11+F10+F9+F7+F6+F5)/107</f>
        <v>1.71843997124371</v>
      </c>
      <c r="G128" s="244"/>
      <c r="H128" s="244">
        <f>(H127+H126+H125+H124+H123+H121+H120+H119+H118+H117+H115+H114+H113+H111+H110+H109+H108+H107+H106+H105+H104+H103+H102+H100+H99+H98+H97+H95+H94+H93+H92+H91+H90+H89+H87+H86+H85+H84+H83+H82+H80+H79+H78+H77+H76+H75+H74+H73+H71+H70+H69+H68+H67+H66+H65+H63+H62+H61+H60+H59+H58+H57+H56+H55+H53+H52+H51+H50+H49+H47+H46+H45+H44+H43+H42+H41+H40+H39+H37+H36+H35+H34+H33+H32+H31+H29+H28+H27+H26+H25+H23+H22+H21+H20+H19+H18+H17+H16+H15+H13+H12+H11+H10+H9+H7+H6+H5)/107</f>
        <v>1.78880841121495</v>
      </c>
      <c r="I128" s="244"/>
      <c r="J128" s="244">
        <f>(J127+J126+J125+J124+J123+J121+J120+J119+J118+J117+J115+J114+J113+J111+J110+J109+J108+J107+J106+J105+J104+J103+J102+J100+J99+J98+J97+J95+J94+J93+J92+J91+J90+J89+J87+J86+J85+J84+J83+J82+J80+J79+J78+J77+J76+J75+J74+J73+J71+J70+J69+J68+J67+J66+J65+J63+J62+J61+J60+J59+J58+J57+J56+J55+J53+J52+J51+J50+J49+J47+J46+J45+J44+J43+J42+J41+J40+J39+J37+J36+J35+J34+J33+J32+J31+J29+J28+J27+J26+J25+J23+J22+J21+J20+J19+J18+J17+J16+J15+J13+J12+J11+J10+J9+J7+J6+J5)/107</f>
        <v>1.90654205607477</v>
      </c>
      <c r="K128" s="244"/>
      <c r="L128" s="244">
        <f>(L127+L126+L125+L124+L123+L121+L120+L119+L118+L117+L115+L114+L113+L111+L110+L109+L108+L107+L106+L105+L104+L103+L102+L100+L99+L98+L97+L95+L94+L93+L92+L91+L90+L89+L87+L86+L85+L84+L83+L82+L80+L79+L78+L77+L76+L75+L74+L73+L71+L70+L69+L68+L67+L66+L65+L63+L62+L61+L60+L59+L58+L57+L56+L55+L53+L52+L51+L50+L49+L47+L46+L45+L44+L43+L42+L41+L40+L39+L37+L36+L35+L34+L33+L32+L31+L29+L28+L27+L26+L25+L23+L22+L21+L20+L19+L18+L17+L16+L15+L13+L12+L11+L10+L9+L7+L6+L5)/107</f>
        <v>0.962616822429907</v>
      </c>
      <c r="M128" s="244"/>
      <c r="N128" s="244">
        <f>(N127+N126+N125+N124+N123+N121+N120+N119+N118+N117+N115+N114+N113+N111+N110+N109+N108+N107+N106+N105+N104+N103+N102+N100+N99+N98+N97+N95+N94+N93+N92+N91+N90+N89+N87+N86+N85+N84+N83+N82+N80+N79+N78+N77+N76+N75+N74+N73+N71+N70+N69+N68+N67+N66+N65+N63+N62+N61+N60+N59+N58+N57+N56+N55+N53+N52+N51+N50+N49+N47+N46+N45+N44+N43+N42+N41+N40+N39+N37+N36+N35+N34+N33+N32+N31+N29+N28+N27+N26+N25+N23+N22+N21+N20+N19+N18+N17+N16+N15+N13+N12+N11+N10+N9+N7+N6+N5)/107</f>
        <v>0.91588785046729</v>
      </c>
      <c r="O128" s="244"/>
      <c r="P128" s="244">
        <f>(P127+P126+P125+P124+P123+P121+P120+P119+P118+P117+P115+P114+P113+P111+P110+P109+P108+P107+P106+P105+P104+P103+P102+P100+P99+P98+P97+P95+P94+P93+P92+P91+P90+P89+P87+P86+P85+P84+P83+P82+P80+P79+P78+P77+P76+P75+P74+P73+P71+P70+P69+P68+P67+P66+P65+P63+P62+P61+P60+P59+P58+P57+P56+P55+P53+P52+P51+P50+P49+P47+P46+P45+P44+P43+P42+P41+P40+P39+P37+P36+P35+P34+P33+P32+P31+P29+P28+P27+P26+P25+P23+P22+P21+P20+P19+P18+P17+P16+P15+P13+P12+P11+P10+P9+P7+P6+P5)/107</f>
        <v>3</v>
      </c>
      <c r="Q128" s="244">
        <f>AVERAGE(Q123:Q127,Q117:Q121,Q113:Q115,Q110,Q111,Q102:Q109,Q97:Q100,Q89:Q95,Q82:Q87,Q73:Q80,Q65:Q71,Q55:Q63,Q49:Q53,Q39:Q47,Q31:Q37,Q25:Q29,Q15:Q23,Q9:Q13,Q7,Q6,Q5)</f>
        <v>10.3938611320755</v>
      </c>
      <c r="R128" s="244">
        <f>(R127+R126+R125+R124+R123+R121+R120+R119+R118+R117+R115+R114+R113+R111+R110+R109+R108+R107+R106+R105+R104+R103+R102+R100+R99+R98+R97+R95+R94+R93+R92+R91+R90+R89+R87+R86+R85+R84+R83+R82+R80+R79+R78+R77+R76+R75+R74+R73+R71+R70+R69+R68+R67+R66+R65+R63+R62+R61+R60+R59+R58+R57+R56+R55+R53+R52+R51+R50+R49+R47+R46+R45+R44+R43+R42+R41+R40+R39+R37+R36+R35+R34+R33+R32+R31+R29+R28+R27+R26+R25+R23+R22+R21+R20+R19+R18+R17+R16+R15+R13+R12+R11+R10+R9+R7+R6+R5)/107</f>
        <v>2.9898785046729</v>
      </c>
      <c r="S128" s="244"/>
      <c r="T128" s="244">
        <f>(T127+T126+T125+T124+T123+T121+T120+T119+T118+T117+T115+T114+T113+T111+T110+T109+T108+T107+T106+T105+T104+T103+T102+T100+T99+T98+T97+T95+T94+T93+T92+T91+T90+T89+T87+T86+T85+T84+T83+T82+T80+T79+T78+T77+T76+T75+T74+T73+T71+T70+T69+T68+T67+T66+T65+T63+T62+T61+T60+T59+T58+T57+T56+T55+T53+T52+T51+T50+T49+T47+T46+T45+T44+T43+T42+T41+T40+T39+T37+T36+T35+T34+T33+T32+T31+T29+T28+T27+T26+T25+T23+T22+T21+T20+T19+T18+T17+T16+T15+T13+T12+T11+T10+T9+T7+T6+T5)/107</f>
        <v>10</v>
      </c>
      <c r="U128" s="244"/>
      <c r="V128" s="244">
        <f>(V127+V126+V125+V124+V123+V121+V120+V119+V118+V117+V115+V114+V113+V111+V110+V109+V108+V107+V106+V105+V104+V103+V102+V100+V99+V98+V97+V95+V94+V93+V92+V91+V90+V89+V87+V86+V85+V84+V83+V82+V80+V79+V78+V77+V76+V75+V74+V73+V71+V70+V69+V68+V67+V66+V65+V63+V62+V61+V60+V59+V58+V57+V56+V55+V53+V52+V51+V50+V49+V47+V46+V45+V44+V43+V42+V41+V40+V39+V37+V36+V35+V34+V33+V32+V31+V29+V28+V27+V26+V25+V23+V22+V21+V20+V19+V18+V17+V16+V15+V13+V12+V11+V10+V9+V7+V6+V5)/107</f>
        <v>4.4156261682243</v>
      </c>
      <c r="W128" s="244"/>
      <c r="X128" s="244">
        <f>(X127+X126+X125+X124+X123+X121+X120+X119+X118+X117+X115+X114+X113+X111+X110+X109+X108+X107+X106+X105+X104+X103+X102+X100+X99+X98+X97+X95+X94+X93+X92+X91+X90+X89+X87+X86+X85+X84+X83+X82+X80+X79+X78+X77+X76+X75+X74+X73+X71+X70+X69+X68+X67+X66+X65+X63+X62+X61+X60+X59+X58+X57+X56+X55+X53+X52+X51+X50+X49+X47+X46+X45+X44+X43+X42+X41+X40+X39+X37+X36+X35+X34+X33+X32+X31+X29+X28+X27+X26+X25+X23+X22+X21+X20+X19+X18+X17+X16+X15+X13+X12+X11+X10+X9+X7+X6+X5)/107</f>
        <v>3.89497663551402</v>
      </c>
      <c r="Y128" s="244"/>
      <c r="Z128" s="244">
        <f>(Z127+Z126+Z125+Z124+Z123+Z121+Z120+Z119+Z118+Z117+Z115+Z114+Z113+Z111+Z110+Z109+Z108+Z107+Z106+Z105+Z104+Z103+Z102+Z100+Z99+Z98+Z97+Z95+Z94+Z93+Z92+Z91+Z90+Z89+Z87+Z86+Z85+Z84+Z83+Z82+Z80+Z79+Z78+Z77+Z76+Z75+Z74+Z73+Z71+Z70+Z69+Z68+Z67+Z66+Z65+Z63+Z62+Z61+Z60+Z59+Z58+Z57+Z56+Z55+Z53+Z52+Z51+Z50+Z49+Z47+Z46+Z45+Z44+Z43+Z42+Z41+Z40+Z39+Z37+Z36+Z35+Z34+Z33+Z32+Z31+Z29+Z28+Z27+Z26+Z25+Z23+Z22+Z21+Z20+Z19+Z18+Z17+Z16+Z15+Z13+Z12+Z11+Z10+Z9+Z7+Z6+Z5)/107</f>
        <v>3.86328971962617</v>
      </c>
      <c r="AA128" s="244"/>
      <c r="AB128" s="244">
        <f>(AB127+AB126+AB125+AB124+AB123+AB121+AB120+AB119+AB118+AB117+AB115+AB114+AB113+AB111+AB110+AB109+AB108+AB107+AB106+AB105+AB104+AB103+AB102+AB100+AB99+AB98+AB97+AB95+AB94+AB93+AB92+AB91+AB90+AB89+AB87+AB86+AB85+AB84+AB83+AB82+AB80+AB79+AB78+AB77+AB76+AB75+AB74+AB73+AB71+AB70+AB69+AB68+AB67+AB66+AB65+AB63+AB62+AB61+AB60+AB59+AB58+AB57+AB56+AB55+AB53+AB52+AB51+AB50+AB49+AB47+AB46+AB45+AB44+AB43+AB42+AB41+AB40+AB39+AB37+AB36+AB35+AB34+AB33+AB32+AB31+AB29+AB28+AB27+AB26+AB25+AB23+AB22+AB21+AB20+AB19+AB18+AB17+AB16+AB15+AB13+AB12+AB11+AB10+AB9+AB7+AB6+AB5)/107</f>
        <v>1.61121495327103</v>
      </c>
      <c r="AC128" s="244"/>
      <c r="AD128" s="244">
        <f>(AD127+AD126+AD125+AD124+AD123+AD121+AD120+AD119+AD118+AD117+AD115+AD114+AD113+AD111+AD110+AD109+AD108+AD107+AD106+AD105+AD104+AD103+AD102+AD100+AD99+AD98+AD97+AD95+AD94+AD93+AD92+AD91+AD90+AD89+AD87+AD86+AD85+AD84+AD83+AD82+AD80+AD79+AD78+AD77+AD76+AD75+AD74+AD73+AD71+AD70+AD69+AD68+AD67+AD66+AD65+AD63+AD62+AD61+AD60+AD59+AD58+AD57+AD56+AD55+AD53+AD52+AD51+AD50+AD49+AD47+AD46+AD45+AD44+AD43+AD42+AD41+AD40+AD39+AD37+AD36+AD35+AD34+AD33+AD32+AD31+AD29+AD28+AD27+AD26+AD25+AD23+AD22+AD21+AD20+AD19+AD18+AD17+AD16+AD15+AD13+AD12+AD11+AD10+AD9+AD7+AD6+AD5)/107</f>
        <v>2</v>
      </c>
      <c r="AE128" s="244"/>
      <c r="AF128" s="244">
        <f>(AF127+AF126+AF125+AF124+AF123+AF121+AF120+AF119+AF118+AF117+AF115+AF114+AF113+AF111+AF110+AF109+AF108+AF107+AF106+AF105+AF104+AF103+AF102+AF100+AF99+AF98+AF97+AF95+AF94+AF93+AF92+AF91+AF90+AF89+AF87+AF86+AF85+AF84+AF83+AF82+AF80+AF79+AF78+AF77+AF76+AF75+AF74+AF73+AF71+AF70+AF69+AF68+AF67+AF66+AF65+AF63+AF62+AF61+AF60+AF59+AF58+AF57+AF56+AF55+AF53+AF52+AF51+AF50+AF49+AF47+AF46+AF45+AF44+AF43+AF42+AF41+AF40+AF39+AF37+AF36+AF35+AF34+AF33+AF32+AF31+AF29+AF28+AF27+AF26+AF25+AF23+AF22+AF21+AF20+AF19+AF18+AF17+AF16+AF15+AF13+AF12+AF11+AF10+AF9+AF7+AF6+AF5)/107</f>
        <v>1.75607476635514</v>
      </c>
      <c r="AG128" s="244"/>
      <c r="AH128" s="244">
        <f>(AH127+AH126+AH125+AH124+AH123+AH121+AH120+AH119+AH118+AH117+AH115+AH114+AH113+AH111+AH110+AH109+AH108+AH107+AH106+AH105+AH104+AH103+AH102+AH100+AH99+AH98+AH97+AH95+AH94+AH93+AH92+AH91+AH90+AH89+AH87+AH86+AH85+AH84+AH83+AH82+AH80+AH79+AH78+AH77+AH76+AH75+AH74+AH73+AH71+AH70+AH69+AH68+AH67+AH66+AH65+AH63+AH62+AH61+AH60+AH59+AH58+AH57+AH56+AH55+AH53+AH52+AH51+AH50+AH49+AH47+AH46+AH45+AH44+AH43+AH42+AH41+AH40+AH39+AH37+AH36+AH35+AH34+AH33+AH32+AH31+AH29+AH28+AH27+AH26+AH25+AH23+AH22+AH21+AH20+AH19+AH18+AH17+AH16+AH15+AH13+AH12+AH11+AH10+AH9+AH7+AH6+AH5)/107</f>
        <v>9.86467289719626</v>
      </c>
      <c r="AI128" s="244"/>
      <c r="AJ128" s="244">
        <f>(AJ127+AJ126+AJ125+AJ124+AJ123+AJ121+AJ120+AJ119+AJ118+AJ117+AJ115+AJ114+AJ113+AJ111+AJ110+AJ109+AJ108+AJ107+AJ106+AJ105+AJ104+AJ103+AJ102+AJ100+AJ99+AJ98+AJ97+AJ95+AJ94+AJ93+AJ92+AJ91+AJ90+AJ89+AJ87+AJ86+AJ85+AJ84+AJ83+AJ82+AJ80+AJ79+AJ78+AJ77+AJ76+AJ75+AJ74+AJ73+AJ71+AJ70+AJ69+AJ68+AJ67+AJ66+AJ65+AJ63+AJ62+AJ61+AJ60+AJ59+AJ58+AJ57+AJ56+AJ55+AJ53+AJ52+AJ51+AJ50+AJ49+AJ47+AJ46+AJ45+AJ44+AJ43+AJ42+AJ41+AJ40+AJ39+AJ37+AJ36+AJ35+AJ34+AJ33+AJ32+AJ31+AJ29+AJ28+AJ27+AJ26+AJ25+AJ23+AJ22+AJ21+AJ20+AJ19+AJ18+AJ17+AJ16+AJ15+AJ13+AJ12+AJ11+AJ10+AJ9+AJ7+AJ6+AJ5)/107</f>
        <v>7.9177570093458</v>
      </c>
      <c r="AK128" s="244"/>
      <c r="AL128" s="244">
        <f>(AL127+AL126+AL125+AL124+AL123+AL121+AL120+AL119+AL118+AL117+AL115+AL114+AL113+AL111+AL110+AL109+AL108+AL107+AL106+AL105+AL104+AL103+AL102+AL100+AL99+AL98+AL97+AL95+AL94+AL93+AL92+AL91+AL90+AL89+AL87+AL86+AL85+AL84+AL83+AL82+AL80+AL79+AL78+AL77+AL76+AL75+AL74+AL73+AL71+AL70+AL69+AL68+AL67+AL66+AL65+AL63+AL62+AL61+AL60+AL59+AL58+AL57+AL56+AL55+AL53+AL52+AL51+AL50+AL49+AL47+AL46+AL45+AL44+AL43+AL42+AL41+AL40+AL39+AL37+AL36+AL35+AL34+AL33+AL32+AL31+AL29+AL28+AL27+AL26+AL25+AL23+AL22+AL21+AL20+AL19+AL18+AL17+AL16+AL15+AL13+AL12+AL11+AL10+AL9+AL7+AL6+AL5)/107</f>
        <v>5.46878504672897</v>
      </c>
      <c r="AM128" s="244"/>
      <c r="AN128" s="244">
        <f>(AN127+AN126+AN125+AN124+AN123+AN121+AN120+AN119+AN118+AN117+AN115+AN114+AN113+AN111+AN110+AN109+AN108+AN107+AN106+AN105+AN104+AN103+AN102+AN100+AN99+AN98+AN97+AN95+AN94+AN93+AN92+AN91+AN90+AN89+AN87+AN86+AN85+AN84+AN83+AN82+AN80+AN79+AN78+AN77+AN76+AN75+AN74+AN73+AN71+AN70+AN69+AN68+AN67+AN66+AN65+AN63+AN62+AN61+AN60+AN59+AN58+AN57+AN56+AN55+AN53+AN52+AN51+AN50+AN49+AN47+AN46+AN45+AN44+AN43+AN42+AN41+AN40+AN39+AN37+AN36+AN35+AN34+AN33+AN32+AN31+AN29+AN28+AN27+AN26+AN25+AN23+AN22+AN21+AN20+AN19+AN18+AN17+AN16+AN15+AN13+AN12+AN11+AN10+AN9+AN7+AN6+AN5)/107</f>
        <v>2.52803738317757</v>
      </c>
      <c r="AO128" s="244"/>
      <c r="AP128" s="244">
        <f>(AP127+AP126+AP125+AP124+AP123+AP121+AP120+AP119+AP118+AP117+AP115+AP114+AP113+AP111+AP110+AP109+AP108+AP107+AP106+AP105+AP104+AP103+AP102+AP100+AP99+AP98+AP97+AP95+AP94+AP93+AP92+AP91+AP90+AP89+AP87+AP86+AP85+AP84+AP83+AP82+AP80+AP79+AP78+AP77+AP76+AP75+AP74+AP73+AP71+AP70+AP69+AP68+AP67+AP66+AP65+AP63+AP62+AP61+AP60+AP59+AP58+AP57+AP56+AP55+AP53+AP52+AP51+AP50+AP49+AP47+AP46+AP45+AP44+AP43+AP42+AP41+AP40+AP39+AP37+AP36+AP35+AP34+AP33+AP32+AP31+AP29+AP28+AP27+AP26+AP25+AP23+AP22+AP21+AP20+AP19+AP18+AP17+AP16+AP15+AP13+AP12+AP11+AP10+AP9+AP7+AP6+AP5)/107</f>
        <v>2.86915887850467</v>
      </c>
      <c r="AQ128" s="244"/>
      <c r="AR128" s="244">
        <f>(AR127+AR126+AR125+AR124+AR123+AR121+AR120+AR119+AR118+AR117+AR115+AR114+AR113+AR111+AR110+AR109+AR108+AR107+AR106+AR105+AR104+AR103+AR102+AR100+AR99+AR98+AR97+AR95+AR94+AR93+AR92+AR91+AR90+AR89+AR87+AR86+AR85+AR84+AR83+AR82+AR80+AR79+AR78+AR77+AR76+AR75+AR74+AR73+AR71+AR70+AR69+AR68+AR67+AR66+AR65+AR63+AR62+AR61+AR60+AR59+AR58+AR57+AR56+AR55+AR53+AR52+AR51+AR50+AR49+AR47+AR46+AR45+AR44+AR43+AR42+AR41+AR40+AR39+AR37+AR36+AR35+AR34+AR33+AR32+AR31+AR29+AR28+AR27+AR26+AR25+AR23+AR22+AR21+AR20+AR19+AR18+AR17+AR16+AR15+AR13+AR12+AR11+AR10+AR9+AR7+AR6+AR5)/107</f>
        <v>2.95981308411215</v>
      </c>
      <c r="AS128" s="244"/>
      <c r="AT128" s="244">
        <f>(AT127+AT126+AT125+AT124+AT123+AT121+AT120+AT119+AT118+AT117+AT115+AT114+AT113+AT111+AT110+AT109+AT108+AT107+AT106+AT105+AT104+AT103+AT102+AT100+AT99+AT98+AT97+AT95+AT94+AT93+AT92+AT91+AT90+AT89+AT87+AT86+AT85+AT84+AT83+AT82+AT80+AT79+AT78+AT77+AT76+AT75+AT74+AT73+AT71+AT70+AT69+AT68+AT67+AT66+AT65+AT63+AT62+AT61+AT60+AT59+AT58+AT57+AT56+AT55+AT53+AT52+AT51+AT50+AT49+AT47+AT46+AT45+AT44+AT43+AT42+AT41+AT40+AT39+AT37+AT36+AT35+AT34+AT33+AT32+AT31+AT29+AT28+AT27+AT26+AT25+AT23+AT22+AT21+AT20+AT19+AT18+AT17+AT16+AT15+AT13+AT12+AT11+AT10+AT9+AT7+AT6+AT5)/107</f>
        <v>2.72897196261682</v>
      </c>
      <c r="AU128" s="244"/>
      <c r="AV128" s="244">
        <f>(AV127+AV126+AV125+AV124+AV123+AV121+AV120+AV119+AV118+AV117+AV115+AV114+AV113+AV111+AV110+AV109+AV108+AV107+AV106+AV105+AV104+AV103+AV102+AV100+AV99+AV98+AV97+AV95+AV94+AV93+AV92+AV91+AV90+AV89+AV87+AV86+AV85+AV84+AV83+AV82+AV80+AV79+AV78+AV77+AV76+AV75+AV74+AV73+AV71+AV70+AV69+AV68+AV67+AV66+AV65+AV63+AV62+AV61+AV60+AV59+AV58+AV57+AV56+AV55+AV53+AV52+AV51+AV50+AV49+AV47+AV46+AV45+AV44+AV43+AV42+AV41+AV40+AV39+AV37+AV36+AV35+AV34+AV33+AV32+AV31+AV29+AV28+AV27+AV26+AV25+AV23+AV22+AV21+AV20+AV19+AV18+AV17+AV16+AV15+AV13+AV12+AV11+AV10+AV9+AV7+AV6+AV5)/107</f>
        <v>3.67757009345794</v>
      </c>
      <c r="AW128" s="244"/>
      <c r="AX128" s="244">
        <f>(AX127+AX126+AX125+AX124+AX123+AX121+AX120+AX119+AX118+AX117+AX115+AX114+AX113+AX111+AX110+AX109+AX108+AX107+AX106+AX105+AX104+AX103+AX102+AX100+AX99+AX98+AX97+AX95+AX94+AX93+AX92+AX91+AX90+AX89+AX87+AX86+AX85+AX84+AX83+AX82+AX80+AX79+AX78+AX77+AX76+AX75+AX74+AX73+AX71+AX70+AX69+AX68+AX67+AX66+AX65+AX63+AX62+AX61+AX60+AX59+AX58+AX57+AX56+AX55+AX53+AX52+AX51+AX50+AX49+AX47+AX46+AX45+AX44+AX43+AX42+AX41+AX40+AX39+AX37+AX36+AX35+AX34+AX33+AX32+AX31+AX29+AX28+AX27+AX26+AX25+AX23+AX22+AX21+AX20+AX19+AX18+AX17+AX16+AX15+AX13+AX12+AX11+AX10+AX9+AX7+AX6+AX5)/107</f>
        <v>2.16822429906542</v>
      </c>
      <c r="AY128" s="244"/>
      <c r="AZ128" s="244">
        <f>(AZ127+AZ126+AZ125+AZ124+AZ123+AZ121+AZ120+AZ119+AZ118+AZ117+AZ115+AZ114+AZ113+AZ111+AZ110+AZ109+AZ108+AZ107+AZ106+AZ105+AZ104+AZ103+AZ102+AZ100+AZ99+AZ98+AZ97+AZ95+AZ94+AZ93+AZ92+AZ91+AZ90+AZ89+AZ87+AZ86+AZ85+AZ84+AZ83+AZ82+AZ80+AZ79+AZ78+AZ77+AZ76+AZ75+AZ74+AZ73+AZ71+AZ70+AZ69+AZ68+AZ67+AZ66+AZ65+AZ63+AZ62+AZ61+AZ60+AZ59+AZ58+AZ57+AZ56+AZ55+AZ53+AZ52+AZ51+AZ50+AZ49+AZ47+AZ46+AZ45+AZ44+AZ43+AZ42+AZ41+AZ40+AZ39+AZ37+AZ36+AZ35+AZ34+AZ33+AZ32+AZ31+AZ29+AZ28+AZ27+AZ26+AZ25+AZ23+AZ22+AZ21+AZ20+AZ19+AZ18+AZ17+AZ16+AZ15+AZ13+AZ12+AZ11+AZ10+AZ9+AZ7+AZ6+AZ5)/107</f>
        <v>1.06355140186916</v>
      </c>
      <c r="BA128" s="244"/>
      <c r="BB128" s="244">
        <f>(BB127+BB126+BB125+BB124+BB123+BB121+BB120+BB119+BB118+BB117+BB115+BB114+BB113+BB111+BB110+BB109+BB108+BB107+BB106+BB105+BB104+BB103+BB102+BB100+BB99+BB98+BB97+BB95+BB94+BB93+BB92+BB91+BB90+BB89+BB87+BB86+BB85+BB84+BB83+BB82+BB80+BB79+BB78+BB77+BB76+BB75+BB74+BB73+BB71+BB70+BB69+BB68+BB67+BB66+BB65+BB63+BB62+BB61+BB60+BB59+BB58+BB57+BB56+BB55+BB53+BB52+BB51+BB50+BB49+BB47+BB46+BB45+BB44+BB43+BB42+BB41+BB40+BB39+BB37+BB36+BB35+BB34+BB33+BB32+BB31+BB29+BB28+BB27+BB26+BB25+BB23+BB22+BB21+BB20+BB19+BB18+BB17+BB16+BB15+BB13+BB12+BB11+BB10+BB9+BB7+BB6+BB5)/107</f>
        <v>1.48411214953271</v>
      </c>
      <c r="BC128" s="244"/>
      <c r="BD128" s="244">
        <f>(BD127+BD126+BD125+BD124+BD123+BD121+BD120+BD119+BD118+BD117+BD115+BD114+BD113+BD111+BD110+BD109+BD108+BD107+BD106+BD105+BD104+BD103+BD102+BD100+BD99+BD98+BD97+BD95+BD94+BD93+BD92+BD91+BD90+BD89+BD87+BD86+BD85+BD84+BD83+BD82+BD80+BD79+BD78+BD77+BD76+BD75+BD74+BD73+BD71+BD70+BD69+BD68+BD67+BD66+BD65+BD63+BD62+BD61+BD60+BD59+BD58+BD57+BD56+BD55+BD53+BD52+BD51+BD50+BD49+BD47+BD46+BD45+BD44+BD43+BD42+BD41+BD40+BD39+BD37+BD36+BD35+BD34+BD33+BD32+BD31+BD29+BD28+BD27+BD26+BD25+BD23+BD22+BD21+BD20+BD19+BD18+BD17+BD16+BD15+BD13+BD12+BD11+BD10+BD9+BD7+BD6+BD5)/107</f>
        <v>1.18691588785047</v>
      </c>
      <c r="BE128" s="244"/>
      <c r="BF128" s="244">
        <f>(BF127+BF126+BF125+BF124+BF123+BF121+BF120+BF119+BF118+BF117+BF115+BF114+BF113+BF111+BF110+BF109+BF108+BF107+BF106+BF105+BF104+BF103+BF102+BF100+BF99+BF98+BF97+BF95+BF94+BF93+BF92+BF91+BF90+BF89+BF87+BF86+BF85+BF84+BF83+BF82+BF80+BF79+BF78+BF77+BF76+BF75+BF74+BF73+BF71+BF70+BF69+BF68+BF67+BF66+BF65+BF63+BF62+BF61+BF60+BF59+BF58+BF57+BF56+BF55+BF53+BF52+BF51+BF50+BF49+BF47+BF46+BF45+BF44+BF43+BF42+BF41+BF40+BF39+BF37+BF36+BF35+BF34+BF33+BF32+BF31+BF29+BF28+BF27+BF26+BF25+BF23+BF22+BF21+BF20+BF19+BF18+BF17+BF16+BF15+BF13+BF12+BF11+BF10+BF9+BF7+BF6+BF5)/107</f>
        <v>0.0560747663551402</v>
      </c>
      <c r="BG128" s="244"/>
      <c r="BH128" s="244">
        <f>(BH127+BH126+BH125+BH124+BH123+BH121+BH120+BH119+BH118+BH117+BH115+BH114+BH113+BH111+BH110+BH109+BH108+BH107+BH106+BH105+BH104+BH103+BH102+BH100+BH99+BH98+BH97+BH95+BH94+BH93+BH92+BH91+BH90+BH89+BH87+BH86+BH85+BH84+BH83+BH82+BH80+BH79+BH78+BH77+BH76+BH75+BH74+BH73+BH71+BH70+BH69+BH68+BH67+BH66+BH65+BH63+BH62+BH61+BH60+BH59+BH58+BH57+BH56+BH55+BH53+BH52+BH51+BH50+BH49+BH47+BH46+BH45+BH44+BH43+BH42+BH41+BH40+BH39+BH37+BH36+BH35+BH34+BH33+BH32+BH31+BH29+BH28+BH27+BH26+BH25+BH23+BH22+BH21+BH20+BH19+BH18+BH17+BH16+BH15+BH13+BH12+BH11+BH10+BH9+BH7+BH6+BH5)/107</f>
        <v>0.0654205607476635</v>
      </c>
      <c r="BI128" s="168">
        <f t="shared" si="10"/>
        <v>88.8002717469446</v>
      </c>
      <c r="BJ128" s="191" t="s">
        <v>113</v>
      </c>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287"/>
      <c r="DV128" s="287"/>
      <c r="DW128" s="287"/>
      <c r="DX128" s="287"/>
      <c r="DY128" s="287"/>
      <c r="DZ128" s="287"/>
      <c r="EA128" s="287"/>
      <c r="EB128" s="287"/>
      <c r="EC128" s="287"/>
      <c r="ED128" s="287"/>
      <c r="EE128" s="287"/>
      <c r="EF128" s="287"/>
      <c r="EG128" s="287"/>
      <c r="EH128" s="287"/>
      <c r="EI128" s="287"/>
      <c r="EJ128" s="287"/>
      <c r="EK128" s="287"/>
      <c r="EL128" s="287"/>
      <c r="EM128" s="287"/>
      <c r="EN128" s="287"/>
      <c r="EO128" s="287"/>
      <c r="EP128" s="287"/>
      <c r="EQ128" s="287"/>
      <c r="ER128" s="287"/>
      <c r="ES128" s="287"/>
      <c r="ET128" s="287"/>
      <c r="EU128" s="287"/>
      <c r="EV128" s="287"/>
      <c r="EW128" s="287"/>
      <c r="EX128" s="287"/>
      <c r="EY128" s="287"/>
      <c r="EZ128" s="287"/>
      <c r="FA128" s="287"/>
      <c r="FB128" s="287"/>
      <c r="FC128" s="287"/>
      <c r="FD128" s="287"/>
      <c r="FE128" s="287"/>
      <c r="FF128" s="287"/>
      <c r="FG128" s="287"/>
      <c r="FH128" s="287"/>
      <c r="FI128" s="287"/>
      <c r="FJ128" s="287"/>
      <c r="FK128" s="287"/>
      <c r="FL128" s="287"/>
      <c r="FM128" s="287"/>
      <c r="FN128" s="287"/>
      <c r="FO128" s="287"/>
      <c r="FP128" s="287"/>
      <c r="FQ128" s="287"/>
      <c r="FR128" s="287"/>
      <c r="FS128" s="287"/>
      <c r="FT128" s="287"/>
      <c r="FU128" s="287"/>
      <c r="FV128" s="287"/>
      <c r="FW128" s="287"/>
      <c r="FX128" s="287"/>
      <c r="FY128" s="287"/>
      <c r="FZ128" s="287"/>
      <c r="GA128" s="287"/>
      <c r="GB128" s="287"/>
      <c r="GC128" s="287"/>
      <c r="GD128" s="287"/>
      <c r="GE128" s="287"/>
      <c r="GF128" s="287"/>
      <c r="GG128" s="287"/>
      <c r="GH128" s="287"/>
      <c r="GI128" s="287"/>
      <c r="GJ128" s="287"/>
      <c r="GK128" s="287"/>
      <c r="GL128" s="287"/>
      <c r="GM128" s="287"/>
      <c r="GN128" s="287"/>
      <c r="GO128" s="287"/>
      <c r="GP128" s="287"/>
      <c r="GQ128" s="287"/>
      <c r="GR128" s="287"/>
      <c r="GS128" s="287"/>
      <c r="GT128" s="287"/>
      <c r="GU128" s="287"/>
      <c r="GV128" s="287"/>
      <c r="GW128" s="287"/>
      <c r="GX128" s="287"/>
      <c r="GY128" s="287"/>
      <c r="GZ128" s="287"/>
      <c r="HA128" s="287"/>
      <c r="HB128" s="287"/>
      <c r="HC128" s="287"/>
      <c r="HD128" s="287"/>
      <c r="HE128" s="287"/>
      <c r="HF128" s="287"/>
      <c r="HG128" s="287"/>
      <c r="HH128" s="287"/>
      <c r="HI128" s="287"/>
      <c r="HJ128" s="287"/>
      <c r="HK128" s="287"/>
      <c r="HL128" s="287"/>
      <c r="HM128" s="287"/>
      <c r="HN128" s="287"/>
      <c r="HO128" s="287"/>
      <c r="HP128" s="287"/>
      <c r="HQ128" s="287"/>
      <c r="HR128" s="287"/>
      <c r="HS128" s="287"/>
      <c r="HT128" s="287"/>
      <c r="HU128" s="287"/>
      <c r="HV128" s="287"/>
      <c r="HW128" s="287"/>
      <c r="HX128" s="287"/>
      <c r="HY128" s="287"/>
      <c r="HZ128" s="287"/>
      <c r="IA128" s="287"/>
      <c r="IB128" s="287"/>
      <c r="IC128" s="287"/>
      <c r="ID128" s="287"/>
      <c r="IE128" s="287"/>
      <c r="IF128" s="287"/>
      <c r="IG128" s="287"/>
      <c r="IH128" s="287"/>
      <c r="II128" s="287"/>
    </row>
    <row r="129" spans="60:124">
      <c r="BH129" s="289"/>
      <c r="BI129" s="290"/>
      <c r="BJ129" s="291"/>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row>
    <row r="130" spans="60:124">
      <c r="BH130" s="289"/>
      <c r="BI130" s="290"/>
      <c r="BJ130" s="291"/>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row>
    <row r="131" spans="60:124">
      <c r="BH131" s="289"/>
      <c r="BI131" s="290"/>
      <c r="BJ131" s="291"/>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c r="DL131" s="13"/>
      <c r="DM131" s="13"/>
      <c r="DN131" s="13"/>
      <c r="DO131" s="13"/>
      <c r="DP131" s="13"/>
      <c r="DQ131" s="13"/>
      <c r="DR131" s="13"/>
      <c r="DS131" s="13"/>
      <c r="DT131" s="13"/>
    </row>
    <row r="132" spans="60:62">
      <c r="BH132" s="289"/>
      <c r="BI132" s="290"/>
      <c r="BJ132" s="291"/>
    </row>
    <row r="133" spans="60:62">
      <c r="BH133" s="289"/>
      <c r="BI133" s="290"/>
      <c r="BJ133" s="291"/>
    </row>
    <row r="134" spans="56:62">
      <c r="BD134" s="288"/>
      <c r="BH134" s="289"/>
      <c r="BI134" s="290"/>
      <c r="BJ134" s="291"/>
    </row>
    <row r="135" spans="60:62">
      <c r="BH135" s="289"/>
      <c r="BI135" s="290"/>
      <c r="BJ135" s="291"/>
    </row>
    <row r="136" spans="60:62">
      <c r="BH136" s="289"/>
      <c r="BI136" s="290"/>
      <c r="BJ136" s="291"/>
    </row>
    <row r="137" spans="60:62">
      <c r="BH137" s="289"/>
      <c r="BI137" s="290"/>
      <c r="BJ137" s="291"/>
    </row>
    <row r="138" spans="60:62">
      <c r="BH138" s="289"/>
      <c r="BI138" s="290"/>
      <c r="BJ138" s="291"/>
    </row>
    <row r="139" spans="60:62">
      <c r="BH139" s="289"/>
      <c r="BI139" s="290"/>
      <c r="BJ139" s="291"/>
    </row>
    <row r="140" spans="60:62">
      <c r="BH140" s="289"/>
      <c r="BI140" s="290"/>
      <c r="BJ140" s="291"/>
    </row>
    <row r="141" spans="60:62">
      <c r="BH141" s="289"/>
      <c r="BI141" s="290"/>
      <c r="BJ141" s="291"/>
    </row>
    <row r="142" spans="60:62">
      <c r="BH142" s="289"/>
      <c r="BI142" s="290"/>
      <c r="BJ142" s="291"/>
    </row>
    <row r="143" spans="60:62">
      <c r="BH143" s="289"/>
      <c r="BI143" s="290"/>
      <c r="BJ143" s="291"/>
    </row>
    <row r="144" spans="60:62">
      <c r="BH144" s="289"/>
      <c r="BI144" s="290"/>
      <c r="BJ144" s="291"/>
    </row>
    <row r="145" spans="60:62">
      <c r="BH145" s="289"/>
      <c r="BI145" s="290"/>
      <c r="BJ145" s="291"/>
    </row>
    <row r="146" spans="60:62">
      <c r="BH146" s="289"/>
      <c r="BI146" s="290"/>
      <c r="BJ146" s="291"/>
    </row>
    <row r="147" spans="60:62">
      <c r="BH147" s="289"/>
      <c r="BI147" s="290"/>
      <c r="BJ147" s="291"/>
    </row>
    <row r="148" spans="60:62">
      <c r="BH148" s="289"/>
      <c r="BI148" s="290"/>
      <c r="BJ148" s="291"/>
    </row>
    <row r="149" spans="60:62">
      <c r="BH149" s="289"/>
      <c r="BI149" s="290"/>
      <c r="BJ149" s="291"/>
    </row>
    <row r="150" spans="60:62">
      <c r="BH150" s="289"/>
      <c r="BI150" s="290"/>
      <c r="BJ150" s="291"/>
    </row>
    <row r="151" spans="60:62">
      <c r="BH151" s="289"/>
      <c r="BI151" s="290"/>
      <c r="BJ151" s="291"/>
    </row>
    <row r="152" spans="60:62">
      <c r="BH152" s="289"/>
      <c r="BI152" s="290"/>
      <c r="BJ152" s="291"/>
    </row>
    <row r="153" spans="60:62">
      <c r="BH153" s="289"/>
      <c r="BI153" s="290"/>
      <c r="BJ153" s="291"/>
    </row>
    <row r="154" spans="60:62">
      <c r="BH154" s="289"/>
      <c r="BI154" s="290"/>
      <c r="BJ154" s="291"/>
    </row>
    <row r="155" spans="60:62">
      <c r="BH155" s="289"/>
      <c r="BI155" s="290"/>
      <c r="BJ155" s="291"/>
    </row>
    <row r="156" spans="60:62">
      <c r="BH156" s="289"/>
      <c r="BI156" s="290"/>
      <c r="BJ156" s="291"/>
    </row>
    <row r="157" spans="60:62">
      <c r="BH157" s="289"/>
      <c r="BI157" s="290"/>
      <c r="BJ157" s="291"/>
    </row>
    <row r="158" spans="60:62">
      <c r="BH158" s="289"/>
      <c r="BI158" s="290"/>
      <c r="BJ158" s="291"/>
    </row>
    <row r="159" spans="60:62">
      <c r="BH159" s="289"/>
      <c r="BI159" s="290"/>
      <c r="BJ159" s="291"/>
    </row>
    <row r="160" spans="60:62">
      <c r="BH160" s="289"/>
      <c r="BI160" s="290"/>
      <c r="BJ160" s="291"/>
    </row>
    <row r="161" spans="60:62">
      <c r="BH161" s="289"/>
      <c r="BI161" s="290"/>
      <c r="BJ161" s="291"/>
    </row>
    <row r="162" spans="60:62">
      <c r="BH162" s="289"/>
      <c r="BI162" s="290"/>
      <c r="BJ162" s="291"/>
    </row>
    <row r="163" spans="60:62">
      <c r="BH163" s="289"/>
      <c r="BI163" s="290"/>
      <c r="BJ163" s="291"/>
    </row>
    <row r="164" spans="60:62">
      <c r="BH164" s="289"/>
      <c r="BI164" s="290"/>
      <c r="BJ164" s="291"/>
    </row>
    <row r="165" spans="60:62">
      <c r="BH165" s="289"/>
      <c r="BI165" s="290"/>
      <c r="BJ165" s="291"/>
    </row>
    <row r="166" spans="60:62">
      <c r="BH166" s="289"/>
      <c r="BI166" s="290"/>
      <c r="BJ166" s="291"/>
    </row>
    <row r="167" spans="60:62">
      <c r="BH167" s="289"/>
      <c r="BI167" s="290"/>
      <c r="BJ167" s="291"/>
    </row>
    <row r="168" spans="60:62">
      <c r="BH168" s="289"/>
      <c r="BI168" s="290"/>
      <c r="BJ168" s="291"/>
    </row>
    <row r="169" spans="60:62">
      <c r="BH169" s="289"/>
      <c r="BI169" s="290"/>
      <c r="BJ169" s="291"/>
    </row>
    <row r="170" spans="60:62">
      <c r="BH170" s="289"/>
      <c r="BI170" s="290"/>
      <c r="BJ170" s="291"/>
    </row>
    <row r="171" spans="60:62">
      <c r="BH171" s="289"/>
      <c r="BI171" s="290"/>
      <c r="BJ171" s="291"/>
    </row>
    <row r="172" spans="60:62">
      <c r="BH172" s="289"/>
      <c r="BI172" s="290"/>
      <c r="BJ172" s="291"/>
    </row>
    <row r="173" spans="60:62">
      <c r="BH173" s="289"/>
      <c r="BI173" s="290"/>
      <c r="BJ173" s="291"/>
    </row>
    <row r="174" spans="60:62">
      <c r="BH174" s="289"/>
      <c r="BI174" s="290"/>
      <c r="BJ174" s="291"/>
    </row>
    <row r="175" spans="61:62">
      <c r="BI175" s="290"/>
      <c r="BJ175" s="291"/>
    </row>
    <row r="176" spans="61:62">
      <c r="BI176" s="290"/>
      <c r="BJ176" s="291"/>
    </row>
    <row r="177" spans="61:62">
      <c r="BI177" s="290"/>
      <c r="BJ177" s="291"/>
    </row>
    <row r="178" spans="61:62">
      <c r="BI178" s="290"/>
      <c r="BJ178" s="291"/>
    </row>
    <row r="179" spans="61:62">
      <c r="BI179" s="290"/>
      <c r="BJ179" s="291"/>
    </row>
    <row r="180" spans="61:62">
      <c r="BI180" s="290"/>
      <c r="BJ180" s="291"/>
    </row>
    <row r="181" spans="61:62">
      <c r="BI181" s="290"/>
      <c r="BJ181" s="291"/>
    </row>
    <row r="182" spans="61:62">
      <c r="BI182" s="290"/>
      <c r="BJ182" s="291"/>
    </row>
    <row r="183" spans="61:62">
      <c r="BI183" s="290"/>
      <c r="BJ183" s="291"/>
    </row>
    <row r="184" spans="61:62">
      <c r="BI184" s="290"/>
      <c r="BJ184" s="291"/>
    </row>
    <row r="185" spans="61:62">
      <c r="BI185" s="290"/>
      <c r="BJ185" s="291"/>
    </row>
    <row r="186" spans="61:62">
      <c r="BI186" s="290"/>
      <c r="BJ186" s="291"/>
    </row>
    <row r="187" spans="61:62">
      <c r="BI187" s="290"/>
      <c r="BJ187" s="291"/>
    </row>
    <row r="188" spans="61:62">
      <c r="BI188" s="290"/>
      <c r="BJ188" s="291"/>
    </row>
    <row r="189" spans="61:62">
      <c r="BI189" s="290"/>
      <c r="BJ189" s="291"/>
    </row>
    <row r="190" spans="61:62">
      <c r="BI190" s="290"/>
      <c r="BJ190" s="291"/>
    </row>
    <row r="191" spans="61:62">
      <c r="BI191" s="290"/>
      <c r="BJ191" s="291"/>
    </row>
    <row r="192" spans="61:62">
      <c r="BI192" s="290"/>
      <c r="BJ192" s="291"/>
    </row>
    <row r="193" spans="61:62">
      <c r="BI193" s="290"/>
      <c r="BJ193" s="291"/>
    </row>
    <row r="194" spans="61:62">
      <c r="BI194" s="290"/>
      <c r="BJ194" s="291"/>
    </row>
    <row r="195" spans="61:62">
      <c r="BI195" s="290"/>
      <c r="BJ195" s="291"/>
    </row>
    <row r="196" spans="61:62">
      <c r="BI196" s="290"/>
      <c r="BJ196" s="291"/>
    </row>
    <row r="197" spans="61:62">
      <c r="BI197" s="290"/>
      <c r="BJ197" s="291"/>
    </row>
    <row r="198" spans="61:62">
      <c r="BI198" s="290"/>
      <c r="BJ198" s="291"/>
    </row>
    <row r="199" spans="61:62">
      <c r="BI199" s="290"/>
      <c r="BJ199" s="291"/>
    </row>
    <row r="200" spans="61:62">
      <c r="BI200" s="290"/>
      <c r="BJ200" s="291"/>
    </row>
    <row r="201" spans="61:62">
      <c r="BI201" s="290"/>
      <c r="BJ201" s="291"/>
    </row>
    <row r="202" spans="61:62">
      <c r="BI202" s="290"/>
      <c r="BJ202" s="291"/>
    </row>
    <row r="203" spans="61:62">
      <c r="BI203" s="290"/>
      <c r="BJ203" s="291"/>
    </row>
    <row r="204" spans="61:62">
      <c r="BI204" s="290"/>
      <c r="BJ204" s="291"/>
    </row>
    <row r="205" spans="61:62">
      <c r="BI205" s="290"/>
      <c r="BJ205" s="291"/>
    </row>
    <row r="206" spans="61:62">
      <c r="BI206" s="290"/>
      <c r="BJ206" s="291"/>
    </row>
    <row r="207" spans="61:62">
      <c r="BI207" s="290"/>
      <c r="BJ207" s="291"/>
    </row>
    <row r="208" spans="61:62">
      <c r="BI208" s="290"/>
      <c r="BJ208" s="291"/>
    </row>
    <row r="209" spans="61:62">
      <c r="BI209" s="290"/>
      <c r="BJ209" s="291"/>
    </row>
    <row r="210" spans="61:62">
      <c r="BI210" s="290"/>
      <c r="BJ210" s="291"/>
    </row>
    <row r="211" spans="61:62">
      <c r="BI211" s="290"/>
      <c r="BJ211" s="291"/>
    </row>
    <row r="212" spans="61:62">
      <c r="BI212" s="290"/>
      <c r="BJ212" s="291"/>
    </row>
    <row r="213" spans="61:62">
      <c r="BI213" s="290"/>
      <c r="BJ213" s="291"/>
    </row>
    <row r="214" spans="61:62">
      <c r="BI214" s="290"/>
      <c r="BJ214" s="291"/>
    </row>
    <row r="215" spans="61:62">
      <c r="BI215" s="290"/>
      <c r="BJ215" s="291"/>
    </row>
    <row r="216" spans="61:62">
      <c r="BI216" s="290"/>
      <c r="BJ216" s="291"/>
    </row>
    <row r="217" spans="61:62">
      <c r="BI217" s="290"/>
      <c r="BJ217" s="291"/>
    </row>
    <row r="218" spans="61:62">
      <c r="BI218" s="290"/>
      <c r="BJ218" s="291"/>
    </row>
    <row r="219" spans="61:62">
      <c r="BI219" s="290"/>
      <c r="BJ219" s="291"/>
    </row>
    <row r="220" spans="61:62">
      <c r="BI220" s="290"/>
      <c r="BJ220" s="291"/>
    </row>
    <row r="221" spans="61:62">
      <c r="BI221" s="290"/>
      <c r="BJ221" s="291"/>
    </row>
    <row r="222" spans="61:62">
      <c r="BI222" s="290"/>
      <c r="BJ222" s="291"/>
    </row>
    <row r="223" spans="61:62">
      <c r="BI223" s="290"/>
      <c r="BJ223" s="291"/>
    </row>
    <row r="224" spans="61:62">
      <c r="BI224" s="290"/>
      <c r="BJ224" s="291"/>
    </row>
    <row r="225" spans="61:62">
      <c r="BI225" s="290"/>
      <c r="BJ225" s="291"/>
    </row>
    <row r="226" spans="61:62">
      <c r="BI226" s="290"/>
      <c r="BJ226" s="291"/>
    </row>
    <row r="227" spans="61:62">
      <c r="BI227" s="290"/>
      <c r="BJ227" s="291"/>
    </row>
    <row r="228" spans="61:62">
      <c r="BI228" s="290"/>
      <c r="BJ228" s="291"/>
    </row>
    <row r="229" spans="61:62">
      <c r="BI229" s="290"/>
      <c r="BJ229" s="291"/>
    </row>
    <row r="230" spans="61:62">
      <c r="BI230" s="290"/>
      <c r="BJ230" s="291"/>
    </row>
    <row r="231" spans="61:62">
      <c r="BI231" s="290"/>
      <c r="BJ231" s="291"/>
    </row>
    <row r="232" spans="61:62">
      <c r="BI232" s="290"/>
      <c r="BJ232" s="291"/>
    </row>
    <row r="233" spans="61:62">
      <c r="BI233" s="290"/>
      <c r="BJ233" s="291"/>
    </row>
    <row r="234" spans="61:62">
      <c r="BI234" s="290"/>
      <c r="BJ234" s="291"/>
    </row>
    <row r="235" spans="61:62">
      <c r="BI235" s="290"/>
      <c r="BJ235" s="291"/>
    </row>
    <row r="236" spans="61:62">
      <c r="BI236" s="290"/>
      <c r="BJ236" s="291"/>
    </row>
    <row r="237" spans="61:62">
      <c r="BI237" s="290"/>
      <c r="BJ237" s="291"/>
    </row>
    <row r="238" spans="61:62">
      <c r="BI238" s="290"/>
      <c r="BJ238" s="291"/>
    </row>
    <row r="239" spans="61:62">
      <c r="BI239" s="290"/>
      <c r="BJ239" s="291"/>
    </row>
    <row r="240" spans="61:62">
      <c r="BI240" s="290"/>
      <c r="BJ240" s="291"/>
    </row>
    <row r="241" spans="61:62">
      <c r="BI241" s="290"/>
      <c r="BJ241" s="291"/>
    </row>
    <row r="242" spans="61:62">
      <c r="BI242" s="290"/>
      <c r="BJ242" s="291"/>
    </row>
    <row r="243" spans="61:62">
      <c r="BI243" s="290"/>
      <c r="BJ243" s="291"/>
    </row>
    <row r="244" spans="61:62">
      <c r="BI244" s="290"/>
      <c r="BJ244" s="291"/>
    </row>
    <row r="245" spans="61:62">
      <c r="BI245" s="290"/>
      <c r="BJ245" s="291"/>
    </row>
    <row r="246" spans="61:62">
      <c r="BI246" s="290"/>
      <c r="BJ246" s="291"/>
    </row>
    <row r="247" spans="61:62">
      <c r="BI247" s="290"/>
      <c r="BJ247" s="291"/>
    </row>
    <row r="248" spans="61:62">
      <c r="BI248" s="290"/>
      <c r="BJ248" s="291"/>
    </row>
    <row r="249" spans="61:62">
      <c r="BI249" s="290"/>
      <c r="BJ249" s="291"/>
    </row>
    <row r="250" spans="61:62">
      <c r="BI250" s="290"/>
      <c r="BJ250" s="291"/>
    </row>
    <row r="251" spans="61:62">
      <c r="BI251" s="290"/>
      <c r="BJ251" s="291"/>
    </row>
    <row r="252" spans="61:62">
      <c r="BI252" s="290"/>
      <c r="BJ252" s="291"/>
    </row>
    <row r="253" spans="61:62">
      <c r="BI253" s="290"/>
      <c r="BJ253" s="291"/>
    </row>
  </sheetData>
  <mergeCells count="62">
    <mergeCell ref="C1:R1"/>
    <mergeCell ref="S1:AF1"/>
    <mergeCell ref="AG1:AL1"/>
    <mergeCell ref="AM1:BD1"/>
    <mergeCell ref="BE1:BH1"/>
    <mergeCell ref="E2:H2"/>
    <mergeCell ref="I2:N2"/>
    <mergeCell ref="AA2:AF2"/>
    <mergeCell ref="AM2:AP2"/>
    <mergeCell ref="AQ2:AT2"/>
    <mergeCell ref="AU2:AV2"/>
    <mergeCell ref="AW2:AZ2"/>
    <mergeCell ref="BA2:BD2"/>
    <mergeCell ref="E3:F3"/>
    <mergeCell ref="G3:H3"/>
    <mergeCell ref="I3:J3"/>
    <mergeCell ref="K3:L3"/>
    <mergeCell ref="M3:N3"/>
    <mergeCell ref="AA3:AB3"/>
    <mergeCell ref="AC3:AD3"/>
    <mergeCell ref="AE3:AF3"/>
    <mergeCell ref="AM3:AN3"/>
    <mergeCell ref="AO3:AP3"/>
    <mergeCell ref="AQ3:AR3"/>
    <mergeCell ref="AS3:AT3"/>
    <mergeCell ref="AU3:AV3"/>
    <mergeCell ref="AW3:AX3"/>
    <mergeCell ref="AY3:AZ3"/>
    <mergeCell ref="BA3:BB3"/>
    <mergeCell ref="BC3:BD3"/>
    <mergeCell ref="A128:B128"/>
    <mergeCell ref="A1:A4"/>
    <mergeCell ref="A9:A13"/>
    <mergeCell ref="A15:A23"/>
    <mergeCell ref="A25:A29"/>
    <mergeCell ref="A31:A37"/>
    <mergeCell ref="A39:A47"/>
    <mergeCell ref="A49:A53"/>
    <mergeCell ref="A55:A63"/>
    <mergeCell ref="A65:A71"/>
    <mergeCell ref="A73:A80"/>
    <mergeCell ref="A82:A87"/>
    <mergeCell ref="A89:A95"/>
    <mergeCell ref="A97:A100"/>
    <mergeCell ref="A102:A109"/>
    <mergeCell ref="A113:A115"/>
    <mergeCell ref="A117:A121"/>
    <mergeCell ref="A123:A127"/>
    <mergeCell ref="B1:B4"/>
    <mergeCell ref="C2:D3"/>
    <mergeCell ref="O2:P3"/>
    <mergeCell ref="Q2:R3"/>
    <mergeCell ref="S2:T3"/>
    <mergeCell ref="U2:V3"/>
    <mergeCell ref="W2:X3"/>
    <mergeCell ref="Y2:Z3"/>
    <mergeCell ref="AG2:AH3"/>
    <mergeCell ref="AI2:AJ3"/>
    <mergeCell ref="AK2:AL3"/>
    <mergeCell ref="BE2:BF3"/>
    <mergeCell ref="BG2:BH3"/>
    <mergeCell ref="BI1:BJ3"/>
  </mergeCells>
  <dataValidations count="1">
    <dataValidation allowBlank="1" showInputMessage="1" showErrorMessage="1" sqref="B38 B40:B46 B48:B109"/>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邵立琰</dc:creator>
  <cp:lastModifiedBy>KiHwa</cp:lastModifiedBy>
  <dcterms:created xsi:type="dcterms:W3CDTF">2021-05-12T08:11:00Z</dcterms:created>
  <dcterms:modified xsi:type="dcterms:W3CDTF">2025-05-28T06:54:32Z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71F60E45C5224B3887CB0D6C821CC87C_13</vt:lpwstr>
  </property>
</Properties>
</file>